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R0\AppData\Local\Temp\7zO4ADF2433\"/>
    </mc:Choice>
  </mc:AlternateContent>
  <xr:revisionPtr revIDLastSave="0" documentId="13_ncr:1_{3017F2EB-DEB9-4AA1-9BAE-6A071D81C15A}" xr6:coauthVersionLast="47" xr6:coauthVersionMax="47" xr10:uidLastSave="{00000000-0000-0000-0000-000000000000}"/>
  <bookViews>
    <workbookView xWindow="-120" yWindow="-120" windowWidth="29040" windowHeight="15840" xr2:uid="{D300EFF0-61BF-4B3F-B5C4-FCDD245F6E70}"/>
  </bookViews>
  <sheets>
    <sheet name="analiz_vd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analiz_vd0!#REF!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2" l="1"/>
  <c r="E10" i="2"/>
  <c r="E92" i="2"/>
  <c r="E85" i="2"/>
  <c r="E79" i="2" s="1"/>
  <c r="E73" i="2"/>
  <c r="E55" i="2" s="1"/>
  <c r="F38" i="2"/>
  <c r="E38" i="2"/>
  <c r="E33" i="2" s="1"/>
  <c r="E32" i="2" s="1"/>
  <c r="E5" i="2" l="1"/>
  <c r="E117" i="2"/>
</calcChain>
</file>

<file path=xl/sharedStrings.xml><?xml version="1.0" encoding="utf-8"?>
<sst xmlns="http://schemas.openxmlformats.org/spreadsheetml/2006/main" count="152" uniqueCount="148">
  <si>
    <t>Код</t>
  </si>
  <si>
    <t>Показник</t>
  </si>
  <si>
    <t>Затверджений план на рік</t>
  </si>
  <si>
    <t>План на рік з урахуванням змін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</si>
  <si>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</si>
  <si>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</si>
  <si>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</si>
  <si>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</si>
  <si>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</si>
  <si>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</si>
  <si>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</si>
  <si>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</si>
  <si>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</si>
  <si>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7130</t>
  </si>
  <si>
    <t>Здійснення заходів із землеустрою</t>
  </si>
  <si>
    <t>7650</t>
  </si>
  <si>
    <t>Проведення експертної грошової оцінки земельної ділянки чи права на неї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</si>
  <si>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</si>
  <si>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</si>
  <si>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</si>
  <si>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</si>
  <si>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</si>
  <si>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</si>
  <si>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</si>
  <si>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</si>
  <si>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</si>
  <si>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</si>
  <si>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</si>
  <si>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</si>
  <si>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</si>
  <si>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</si>
  <si>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</si>
  <si>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</si>
  <si>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</si>
  <si>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</si>
  <si>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</si>
  <si>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</si>
  <si>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</si>
  <si>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</si>
  <si>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</si>
  <si>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</si>
  <si>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</si>
  <si>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</si>
  <si>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</si>
  <si>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</si>
  <si>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</si>
  <si>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</si>
  <si>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</si>
  <si>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</si>
  <si>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12</t>
  </si>
  <si>
    <t>Орган з питань житлово-комунального господарства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</si>
  <si>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</si>
  <si>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</si>
  <si>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</si>
  <si>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</si>
  <si>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</si>
  <si>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</si>
  <si>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</si>
  <si>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</si>
  <si>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</si>
  <si>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</si>
  <si>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</si>
  <si>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Дунаєвецької міської ради</t>
  </si>
  <si>
    <t>9770</t>
  </si>
  <si>
    <t>Інші субвенції з місцевого бюджету</t>
  </si>
  <si>
    <t xml:space="preserve"> </t>
  </si>
  <si>
    <t xml:space="preserve">Усього </t>
  </si>
  <si>
    <t>тис.грн.</t>
  </si>
  <si>
    <t xml:space="preserve">Касові видатки </t>
  </si>
  <si>
    <t>Аналіз видатків  розвитку  за  січень-жовтень 2025 року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</si>
  <si>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</si>
  <si>
    <t>Придбання комп"ютера (ЦНАП)</t>
  </si>
  <si>
    <t>Прийняття безхазяйного майна у комунальну власність</t>
  </si>
  <si>
    <t>Виготовлення проектно-кошторисної документації на капітальний ремонт системи опалення дміністративного будинку по вул.Шевченка, 65; 71/71А</t>
  </si>
  <si>
    <t>Придбання гематологічного аналізатора</t>
  </si>
  <si>
    <t>Придбання аналізаторів біохімічних автоматичних</t>
  </si>
  <si>
    <t>Придбання спектрофотометра</t>
  </si>
  <si>
    <t>Капітальний ремонт частини приміщень першого поверху лікувального корпусу під приміщення клінічної та бактеріологічної лабораторій</t>
  </si>
  <si>
    <t>Виготовлення проекту землеустрою щодо встановлення меж території громади</t>
  </si>
  <si>
    <t>Виготовлення проектно-кошторисної документації та експертиза проекту "Виконання робіт по модернізації місцевої автоматизованої системи централізованого оповіщення Дунаєвецької територіальної громади"</t>
  </si>
  <si>
    <t>Підтримка ЗСУ</t>
  </si>
  <si>
    <t>Профілактика правопорушень та боротьба зі злочинністю на території Дунаєвецької міської територіальної громади</t>
  </si>
  <si>
    <t xml:space="preserve">Забезпечення пожежної безпеки та техногенної безпеки населених пунктів та об’єктів всіх форм власності, розвитку інфраструктури підрозділів пожежної охорони на території громади </t>
  </si>
  <si>
    <t>Програма профілактики адміністративних правопорушеня та покращення забезпечення громадського правопорядку для жителів Дунаєвецької міської територіальної нромади на 2025-2026 роки</t>
  </si>
  <si>
    <t>Отримання генератора (грошова допомога ЮНІСЕФ)</t>
  </si>
  <si>
    <t>Придбання вчительського стола</t>
  </si>
  <si>
    <t>Отримання газонокосарки  (благодійна допомога)</t>
  </si>
  <si>
    <t>Отримання мотокоси  (благодійна допомога)</t>
  </si>
  <si>
    <t>Отримання компостерів  (благодійна допомога)</t>
  </si>
  <si>
    <t>Отримання гілкоподрібнювача (благодійна допомога)</t>
  </si>
  <si>
    <t>Завершення утеплення фасаду  Ліцею №2</t>
  </si>
  <si>
    <t>Капітальний ремонт центрального входу із влаштуванням навісу Мушкутинецької гімназії (благодійна допомога)</t>
  </si>
  <si>
    <t>Реконструкція електричних мереж способом встановлення сонячної електростанції на даху Дунаєвецького ліцею №1 (БО "Фонд "Енергетична Дія для України")</t>
  </si>
  <si>
    <t>Реконструкція електричних мереж способом встановлення сонячної електростанції на даху Дунаєвецького ліцею №3</t>
  </si>
  <si>
    <t>Придбання обладнання для НУШ (Інтерактивні панелі з базовим програмним забезпеченням  для 7 класів)</t>
  </si>
  <si>
    <t>Капітальний ремонт  покриття підлоги в ігровому спортивному залі КУ "Дунаєвецька дитячо-юнацька спортивна школла" Дунаєвецької міської ради</t>
  </si>
  <si>
    <t xml:space="preserve"> Робочий проект по об'єкту "Капітальний ремонт  покриття підлоги в ігровому спортивному залі КУ "Дунаєвецька дитячо-юнацька спортивна школла"Дунаєвецької міської ради (коригування)</t>
  </si>
  <si>
    <t>Реконструкція частини будівлі тиру під котельню на твердому паливі</t>
  </si>
  <si>
    <t>Отримано плиту електричну Grunhelm (благодійна допомога)</t>
  </si>
  <si>
    <t>Отримано газову плиту з духовкою Grifon (благодійна допомога)</t>
  </si>
  <si>
    <t>Отримано генератор дизельний (благодійна допомога)</t>
  </si>
  <si>
    <t>Отримано холодильник Beko (благодійна допомога)</t>
  </si>
  <si>
    <t>Отримано водонагрівач Tesy (благодійна допомога)</t>
  </si>
  <si>
    <t>Отримано газобензиновий генератор (благодійна допомога)</t>
  </si>
  <si>
    <t>Отримано пральну машину Samsung (благодійна допомога)</t>
  </si>
  <si>
    <t>Отримано сушильну машину Samsung (благодійна допомога)</t>
  </si>
  <si>
    <t>Отримано телевізор  (благодійна допомога)</t>
  </si>
  <si>
    <t>Отримано ліжка функціональні з матрацами (благодійна допомога)</t>
  </si>
  <si>
    <t>Отримано металевий столи для приготув їжі (благодійна допомога)</t>
  </si>
  <si>
    <t>Отримано стіли-мийка ліва з бортом (благодійна допомога)</t>
  </si>
  <si>
    <t>Отримано дитячий 6-ти місний стіл (благодійна допомога)</t>
  </si>
  <si>
    <t>Отримано диван з підлокотниками (благодійна допомога)</t>
  </si>
  <si>
    <t>Отримано шафи буфет в кухню (благодійна допомога)</t>
  </si>
  <si>
    <t>Отримання планшета Lenovo для облаштування робочого місця працевлаштованої особи з інвалідністю (благодійна допомога)</t>
  </si>
  <si>
    <t>Придбання техніки (комп'ютерне обладнання, мобільний телефон) для облаштування робочого місця працевлаштованої особи з інвалідністю (Хмельнийький обласний центр зайнятості)</t>
  </si>
  <si>
    <t>Придбання офісних меблів (шафа,стіл, стільці) для облаштування робочого місця працевлаштованої особи з інвалідністю (Хмельнийький обласний центр зайнятості)</t>
  </si>
  <si>
    <t>Придбання автомобіля для соціального обслуговування</t>
  </si>
  <si>
    <t>Придбання автомобіля для соціального обслуговування (благодійна допомога)</t>
  </si>
  <si>
    <t>Придбання лічильника теплової енергії (за власні надходження)</t>
  </si>
  <si>
    <t>Отримання книг (благодійна допомога)</t>
  </si>
  <si>
    <t>Отримання зарядної станціі портативної  (благодійна допомога)</t>
  </si>
  <si>
    <t>Придбання принтера</t>
  </si>
  <si>
    <t>Виготовлення проектно-кошторисної документації  "Капітальний ремонт покрівлі будівлі музею "</t>
  </si>
  <si>
    <t>Експертиза проекту "Капітальний ремонт покрівлі будівлі музею "  (за власні надходження)</t>
  </si>
  <si>
    <t>Прибдання ноутбука (за власні надходження)</t>
  </si>
  <si>
    <t>Співфінансування капітального ремонту мереж водопостачання та водовідведення по вул.Шевченка,127 в м.Дунаївці Дунаєвецької ТГ Кам'янець-Подільського  району Хмельницької області ( ОСББ "Мій дім 127"</t>
  </si>
  <si>
    <t>Капітальний ремонт котельні по вул. Соборна 7/6 в м.Дунаївці</t>
  </si>
  <si>
    <t>Виготовлення проектно-кошторисної документації та  експертиза проекту "Капітальний ремонт теплових мереж (вул.Соборна, вул.Красінських, вул.Шкільна) Дунаєвецької територіальної громади м.Дунаївці"</t>
  </si>
  <si>
    <t>Реалізація проекту "Капітальний ремонт котельні     ( технічне переоснащення- з заміною твердопаливних котлів), з дотриманням вимог по енергозбереженню Дунаєвецької міської територіальної громади в м.Дунаївці по вул.Соборна 1-А"</t>
  </si>
  <si>
    <t>Коригування проектно-кошторисної документації по проекту"Реконструкція існуючих вуличних водопровідних мереж в м.Дунаївці Хмельницької області"</t>
  </si>
  <si>
    <t>Експертиза скоригованої проектно-кошторисної документації по проекту" Реконструкція існуючих водопровідних мереж в м.Дунаївці Хмельницької області"</t>
  </si>
  <si>
    <t>Виконання проекту "Нове будівництво когенераційної установки за адресою вул.Тернавська,1-А, м.Дунаївці"</t>
  </si>
  <si>
    <t>Виготовлення проектно-кошторисної документації по проекту"Капітальний ремонт елементів благоустрою території, прилеглої до Дунаєвецького МЦ ФЗН "Спорт для всіх"</t>
  </si>
  <si>
    <t>Виготовлення проектно-кошторисної документації по об'єкту "Капітальний ремонт елементів благоустрою території, прилеглої до торгівельного комплексу ( вул.Франца Лендера, 28 у м.Дунаївці)</t>
  </si>
  <si>
    <t>Виконання проекту "Капітальний ремонт елементів благоустрою території, прилеглої до торгівельного комплексу.( вул.Франца Лендера, 28 у м.Дунаївці)"</t>
  </si>
  <si>
    <t>Капітальний ремонт міського туалету по вул.Красінських м.Дунаївці ( з виготовленням ПКД  та технічним наглядом)</t>
  </si>
  <si>
    <t>Придбання елементів Меморіалу Слави ( двох мармурових плит)</t>
  </si>
  <si>
    <t>Придбання євроконтейнерів оцинкованих для роздільного збору скла на 1100 л</t>
  </si>
  <si>
    <t>Капітальний ремонт дорожнього покриття по провулку Загородньому (від перехрестя з вул.Шевченка до перехрестя з вул.Загородня) м.Дунаївці  (І черга) (з технічним та авторським наглядом)</t>
  </si>
  <si>
    <t>Капітальний ремонт дорожнього покриття по вул. Лендера Франца ( від будинку №39 до будинку №1Б) м.Дунаївці</t>
  </si>
  <si>
    <t>Виготовлення ПКД та проведення експертизи по проекту "Капітальний ремонт вул.Спортивна ( від перехрестя з вул.Конституції до перехрестя з вул.Набережна) м.Дунаївці Кам'янець-Подільського району Хмельницької області"</t>
  </si>
  <si>
    <t>Співфінансування централізованого придбання шкільних автобусів</t>
  </si>
  <si>
    <t>Придбання персональних комп’ютерів для сімейних лікарів КНП «Дунаєвецький центр первинної медико-санітарної допомоги».</t>
  </si>
  <si>
    <t>Придбання електроного засобу навчального призначення Дидактичний мультимедійний матеріал</t>
  </si>
  <si>
    <t>Придбання  серверу (ЦНАП)</t>
  </si>
  <si>
    <t>Отримання телевізора (благодійна допомога)</t>
  </si>
  <si>
    <t>придбання медичного обладнання</t>
  </si>
  <si>
    <t>Отримано плитки електричні Beko (благодійна допомога)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</si>
</sst>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</cellStyleXfs>
  <cellXfs count="51">
    <xf numFmtId="0" fontId="0" fillId="0" borderId="0" xfId="0"/>
    <xf numFmtId="0" fontId="1" fillId="0" borderId="0" xfId="1"/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vertical="center"/>
    </xf>
    <xf numFmtId="0" fontId="3" fillId="0" borderId="0" xfId="2"/>
    <xf numFmtId="0" fontId="3" fillId="0" borderId="0" xfId="2" applyAlignment="1">
      <alignment horizontal="center"/>
    </xf>
    <xf numFmtId="0" fontId="3" fillId="0" borderId="0" xfId="2" applyAlignment="1">
      <alignment wrapText="1"/>
    </xf>
    <xf numFmtId="0" fontId="6" fillId="0" borderId="0" xfId="3" applyFont="1" applyAlignment="1">
      <alignment horizontal="right"/>
    </xf>
    <xf numFmtId="0" fontId="2" fillId="0" borderId="1" xfId="2" applyFont="1" applyBorder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vertical="center" wrapText="1"/>
    </xf>
    <xf numFmtId="164" fontId="8" fillId="0" borderId="1" xfId="1" applyNumberFormat="1" applyFont="1" applyBorder="1" applyAlignment="1">
      <alignment vertical="center"/>
    </xf>
    <xf numFmtId="0" fontId="8" fillId="0" borderId="1" xfId="2" applyFont="1" applyBorder="1" applyAlignment="1">
      <alignment vertical="center" wrapText="1"/>
    </xf>
    <xf numFmtId="0" fontId="3" fillId="0" borderId="1" xfId="2" applyBorder="1" applyAlignment="1">
      <alignment vertical="center"/>
    </xf>
    <xf numFmtId="0" fontId="8" fillId="0" borderId="1" xfId="2" applyFont="1" applyBorder="1" applyAlignment="1">
      <alignment horizontal="center" vertical="center"/>
    </xf>
    <xf numFmtId="0" fontId="8" fillId="0" borderId="1" xfId="4" applyFont="1" applyBorder="1" applyAlignment="1">
      <alignment wrapText="1"/>
    </xf>
    <xf numFmtId="164" fontId="8" fillId="0" borderId="1" xfId="2" applyNumberFormat="1" applyFont="1" applyBorder="1" applyAlignment="1">
      <alignment vertical="center"/>
    </xf>
    <xf numFmtId="164" fontId="8" fillId="0" borderId="1" xfId="4" applyNumberFormat="1" applyFont="1" applyBorder="1"/>
    <xf numFmtId="0" fontId="8" fillId="0" borderId="1" xfId="4" applyFont="1" applyBorder="1" applyAlignment="1">
      <alignment vertical="center" wrapText="1"/>
    </xf>
    <xf numFmtId="0" fontId="3" fillId="0" borderId="1" xfId="4" applyBorder="1" applyAlignment="1">
      <alignment vertical="center"/>
    </xf>
    <xf numFmtId="0" fontId="8" fillId="0" borderId="1" xfId="4" applyFont="1" applyBorder="1" applyAlignment="1">
      <alignment horizontal="center" vertical="center"/>
    </xf>
    <xf numFmtId="0" fontId="8" fillId="2" borderId="1" xfId="4" applyFont="1" applyFill="1" applyBorder="1" applyAlignment="1">
      <alignment vertical="center" wrapText="1"/>
    </xf>
    <xf numFmtId="164" fontId="8" fillId="0" borderId="1" xfId="4" applyNumberFormat="1" applyFont="1" applyBorder="1" applyAlignment="1">
      <alignment vertical="center"/>
    </xf>
    <xf numFmtId="0" fontId="3" fillId="0" borderId="0" xfId="4"/>
    <xf numFmtId="0" fontId="8" fillId="0" borderId="1" xfId="4" quotePrefix="1" applyFont="1" applyBorder="1" applyAlignment="1">
      <alignment vertical="center" wrapText="1"/>
    </xf>
    <xf numFmtId="0" fontId="8" fillId="0" borderId="1" xfId="1" applyFont="1" applyBorder="1"/>
    <xf numFmtId="164" fontId="8" fillId="0" borderId="2" xfId="1" applyNumberFormat="1" applyFont="1" applyBorder="1"/>
    <xf numFmtId="164" fontId="8" fillId="0" borderId="1" xfId="1" applyNumberFormat="1" applyFont="1" applyBorder="1"/>
    <xf numFmtId="0" fontId="8" fillId="0" borderId="3" xfId="1" applyFont="1" applyBorder="1"/>
    <xf numFmtId="164" fontId="8" fillId="0" borderId="3" xfId="1" applyNumberFormat="1" applyFont="1" applyBorder="1"/>
    <xf numFmtId="0" fontId="1" fillId="0" borderId="0" xfId="1" applyAlignment="1">
      <alignment vertical="center"/>
    </xf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right" vertical="center"/>
    </xf>
    <xf numFmtId="0" fontId="1" fillId="2" borderId="1" xfId="1" applyFill="1" applyBorder="1" applyAlignment="1">
      <alignment vertical="center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vertical="center" wrapText="1"/>
    </xf>
    <xf numFmtId="164" fontId="8" fillId="2" borderId="1" xfId="1" applyNumberFormat="1" applyFont="1" applyFill="1" applyBorder="1" applyAlignment="1">
      <alignment vertical="center"/>
    </xf>
    <xf numFmtId="0" fontId="1" fillId="2" borderId="0" xfId="1" applyFill="1"/>
    <xf numFmtId="164" fontId="8" fillId="0" borderId="2" xfId="4" applyNumberFormat="1" applyFont="1" applyBorder="1" applyAlignment="1">
      <alignment vertical="center"/>
    </xf>
    <xf numFmtId="165" fontId="8" fillId="0" borderId="1" xfId="1" applyNumberFormat="1" applyFont="1" applyBorder="1" applyAlignment="1">
      <alignment vertical="center" wrapText="1"/>
    </xf>
    <xf numFmtId="165" fontId="8" fillId="0" borderId="2" xfId="1" applyNumberFormat="1" applyFont="1" applyBorder="1" applyAlignment="1">
      <alignment vertical="center"/>
    </xf>
    <xf numFmtId="165" fontId="8" fillId="0" borderId="1" xfId="1" applyNumberFormat="1" applyFont="1" applyBorder="1" applyAlignment="1">
      <alignment vertical="center"/>
    </xf>
    <xf numFmtId="4" fontId="8" fillId="0" borderId="2" xfId="1" applyNumberFormat="1" applyFont="1" applyBorder="1" applyAlignment="1">
      <alignment vertical="center"/>
    </xf>
    <xf numFmtId="4" fontId="8" fillId="0" borderId="1" xfId="1" applyNumberFormat="1" applyFont="1" applyBorder="1" applyAlignment="1">
      <alignment vertical="center"/>
    </xf>
    <xf numFmtId="0" fontId="5" fillId="0" borderId="0" xfId="3" applyFont="1" applyAlignment="1">
      <alignment horizontal="center"/>
    </xf>
  </cellXfs>
  <cellStyles count="5">
    <cellStyle name="Звичайний" xfId="0" builtinId="0"/>
    <cellStyle name="Звичайний 2" xfId="1" xr:uid="{4BD4D692-564E-499B-9A15-1F000B807444}"/>
    <cellStyle name="Обычный 2" xfId="2" xr:uid="{0D24D243-6AA3-4453-AE01-F02253806741}"/>
    <cellStyle name="Обычный 2 2" xfId="4" xr:uid="{D55F5A54-DF85-42C2-BCD1-6E47141DBEE1}"/>
    <cellStyle name="Обычный_Лист1" xfId="3" xr:uid="{94E8D207-B07F-49E1-9A51-EAD7133093A5}"/>
  </cellStyles>
  <dxfs count="8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5963C6-7AAD-4828-8B34-28223837F6EB}">
  <sheetPr>
    <pageSetUpPr fitToPage="1"/>
  </sheetPr>
  <dimension ref="A1:G127"/>
  <sheetViews>
    <sheetView tabSelected="1" topLeftCell="B52" workbookViewId="0">
      <selection activeCell="C72" sqref="C72"/>
    </sheetView>
  </sheetViews>
  <sheetFormatPr defaultRowHeight="12.75" x14ac:dyDescent="0.2"/>
  <cols>
    <col min="1" max="1" width="0" style="1" hidden="1" customWidth="1"/>
    <col min="2" max="2" width="12.7109375" style="5" customWidth="1"/>
    <col min="3" max="3" width="66.7109375" style="3" customWidth="1"/>
    <col min="4" max="6" width="15.7109375" style="1" customWidth="1"/>
    <col min="7" max="244" width="9.140625" style="1"/>
    <col min="245" max="245" width="12.7109375" style="1" customWidth="1"/>
    <col min="246" max="246" width="50.7109375" style="1" customWidth="1"/>
    <col min="247" max="260" width="15.7109375" style="1" customWidth="1"/>
    <col min="261" max="500" width="9.140625" style="1"/>
    <col min="501" max="501" width="12.7109375" style="1" customWidth="1"/>
    <col min="502" max="502" width="50.7109375" style="1" customWidth="1"/>
    <col min="503" max="516" width="15.7109375" style="1" customWidth="1"/>
    <col min="517" max="756" width="9.140625" style="1"/>
    <col min="757" max="757" width="12.7109375" style="1" customWidth="1"/>
    <col min="758" max="758" width="50.7109375" style="1" customWidth="1"/>
    <col min="759" max="772" width="15.7109375" style="1" customWidth="1"/>
    <col min="773" max="1012" width="9.140625" style="1"/>
    <col min="1013" max="1013" width="12.7109375" style="1" customWidth="1"/>
    <col min="1014" max="1014" width="50.7109375" style="1" customWidth="1"/>
    <col min="1015" max="1028" width="15.7109375" style="1" customWidth="1"/>
    <col min="1029" max="1268" width="9.140625" style="1"/>
    <col min="1269" max="1269" width="12.7109375" style="1" customWidth="1"/>
    <col min="1270" max="1270" width="50.7109375" style="1" customWidth="1"/>
    <col min="1271" max="1284" width="15.7109375" style="1" customWidth="1"/>
    <col min="1285" max="1524" width="9.140625" style="1"/>
    <col min="1525" max="1525" width="12.7109375" style="1" customWidth="1"/>
    <col min="1526" max="1526" width="50.7109375" style="1" customWidth="1"/>
    <col min="1527" max="1540" width="15.7109375" style="1" customWidth="1"/>
    <col min="1541" max="1780" width="9.140625" style="1"/>
    <col min="1781" max="1781" width="12.7109375" style="1" customWidth="1"/>
    <col min="1782" max="1782" width="50.7109375" style="1" customWidth="1"/>
    <col min="1783" max="1796" width="15.7109375" style="1" customWidth="1"/>
    <col min="1797" max="2036" width="9.140625" style="1"/>
    <col min="2037" max="2037" width="12.7109375" style="1" customWidth="1"/>
    <col min="2038" max="2038" width="50.7109375" style="1" customWidth="1"/>
    <col min="2039" max="2052" width="15.7109375" style="1" customWidth="1"/>
    <col min="2053" max="2292" width="9.140625" style="1"/>
    <col min="2293" max="2293" width="12.7109375" style="1" customWidth="1"/>
    <col min="2294" max="2294" width="50.7109375" style="1" customWidth="1"/>
    <col min="2295" max="2308" width="15.7109375" style="1" customWidth="1"/>
    <col min="2309" max="2548" width="9.140625" style="1"/>
    <col min="2549" max="2549" width="12.7109375" style="1" customWidth="1"/>
    <col min="2550" max="2550" width="50.7109375" style="1" customWidth="1"/>
    <col min="2551" max="2564" width="15.7109375" style="1" customWidth="1"/>
    <col min="2565" max="2804" width="9.140625" style="1"/>
    <col min="2805" max="2805" width="12.7109375" style="1" customWidth="1"/>
    <col min="2806" max="2806" width="50.7109375" style="1" customWidth="1"/>
    <col min="2807" max="2820" width="15.7109375" style="1" customWidth="1"/>
    <col min="2821" max="3060" width="9.140625" style="1"/>
    <col min="3061" max="3061" width="12.7109375" style="1" customWidth="1"/>
    <col min="3062" max="3062" width="50.7109375" style="1" customWidth="1"/>
    <col min="3063" max="3076" width="15.7109375" style="1" customWidth="1"/>
    <col min="3077" max="3316" width="9.140625" style="1"/>
    <col min="3317" max="3317" width="12.7109375" style="1" customWidth="1"/>
    <col min="3318" max="3318" width="50.7109375" style="1" customWidth="1"/>
    <col min="3319" max="3332" width="15.7109375" style="1" customWidth="1"/>
    <col min="3333" max="3572" width="9.140625" style="1"/>
    <col min="3573" max="3573" width="12.7109375" style="1" customWidth="1"/>
    <col min="3574" max="3574" width="50.7109375" style="1" customWidth="1"/>
    <col min="3575" max="3588" width="15.7109375" style="1" customWidth="1"/>
    <col min="3589" max="3828" width="9.140625" style="1"/>
    <col min="3829" max="3829" width="12.7109375" style="1" customWidth="1"/>
    <col min="3830" max="3830" width="50.7109375" style="1" customWidth="1"/>
    <col min="3831" max="3844" width="15.7109375" style="1" customWidth="1"/>
    <col min="3845" max="4084" width="9.140625" style="1"/>
    <col min="4085" max="4085" width="12.7109375" style="1" customWidth="1"/>
    <col min="4086" max="4086" width="50.7109375" style="1" customWidth="1"/>
    <col min="4087" max="4100" width="15.7109375" style="1" customWidth="1"/>
    <col min="4101" max="4340" width="9.140625" style="1"/>
    <col min="4341" max="4341" width="12.7109375" style="1" customWidth="1"/>
    <col min="4342" max="4342" width="50.7109375" style="1" customWidth="1"/>
    <col min="4343" max="4356" width="15.7109375" style="1" customWidth="1"/>
    <col min="4357" max="4596" width="9.140625" style="1"/>
    <col min="4597" max="4597" width="12.7109375" style="1" customWidth="1"/>
    <col min="4598" max="4598" width="50.7109375" style="1" customWidth="1"/>
    <col min="4599" max="4612" width="15.7109375" style="1" customWidth="1"/>
    <col min="4613" max="4852" width="9.140625" style="1"/>
    <col min="4853" max="4853" width="12.7109375" style="1" customWidth="1"/>
    <col min="4854" max="4854" width="50.7109375" style="1" customWidth="1"/>
    <col min="4855" max="4868" width="15.7109375" style="1" customWidth="1"/>
    <col min="4869" max="5108" width="9.140625" style="1"/>
    <col min="5109" max="5109" width="12.7109375" style="1" customWidth="1"/>
    <col min="5110" max="5110" width="50.7109375" style="1" customWidth="1"/>
    <col min="5111" max="5124" width="15.7109375" style="1" customWidth="1"/>
    <col min="5125" max="5364" width="9.140625" style="1"/>
    <col min="5365" max="5365" width="12.7109375" style="1" customWidth="1"/>
    <col min="5366" max="5366" width="50.7109375" style="1" customWidth="1"/>
    <col min="5367" max="5380" width="15.7109375" style="1" customWidth="1"/>
    <col min="5381" max="5620" width="9.140625" style="1"/>
    <col min="5621" max="5621" width="12.7109375" style="1" customWidth="1"/>
    <col min="5622" max="5622" width="50.7109375" style="1" customWidth="1"/>
    <col min="5623" max="5636" width="15.7109375" style="1" customWidth="1"/>
    <col min="5637" max="5876" width="9.140625" style="1"/>
    <col min="5877" max="5877" width="12.7109375" style="1" customWidth="1"/>
    <col min="5878" max="5878" width="50.7109375" style="1" customWidth="1"/>
    <col min="5879" max="5892" width="15.7109375" style="1" customWidth="1"/>
    <col min="5893" max="6132" width="9.140625" style="1"/>
    <col min="6133" max="6133" width="12.7109375" style="1" customWidth="1"/>
    <col min="6134" max="6134" width="50.7109375" style="1" customWidth="1"/>
    <col min="6135" max="6148" width="15.7109375" style="1" customWidth="1"/>
    <col min="6149" max="6388" width="9.140625" style="1"/>
    <col min="6389" max="6389" width="12.7109375" style="1" customWidth="1"/>
    <col min="6390" max="6390" width="50.7109375" style="1" customWidth="1"/>
    <col min="6391" max="6404" width="15.7109375" style="1" customWidth="1"/>
    <col min="6405" max="6644" width="9.140625" style="1"/>
    <col min="6645" max="6645" width="12.7109375" style="1" customWidth="1"/>
    <col min="6646" max="6646" width="50.7109375" style="1" customWidth="1"/>
    <col min="6647" max="6660" width="15.7109375" style="1" customWidth="1"/>
    <col min="6661" max="6900" width="9.140625" style="1"/>
    <col min="6901" max="6901" width="12.7109375" style="1" customWidth="1"/>
    <col min="6902" max="6902" width="50.7109375" style="1" customWidth="1"/>
    <col min="6903" max="6916" width="15.7109375" style="1" customWidth="1"/>
    <col min="6917" max="7156" width="9.140625" style="1"/>
    <col min="7157" max="7157" width="12.7109375" style="1" customWidth="1"/>
    <col min="7158" max="7158" width="50.7109375" style="1" customWidth="1"/>
    <col min="7159" max="7172" width="15.7109375" style="1" customWidth="1"/>
    <col min="7173" max="7412" width="9.140625" style="1"/>
    <col min="7413" max="7413" width="12.7109375" style="1" customWidth="1"/>
    <col min="7414" max="7414" width="50.7109375" style="1" customWidth="1"/>
    <col min="7415" max="7428" width="15.7109375" style="1" customWidth="1"/>
    <col min="7429" max="7668" width="9.140625" style="1"/>
    <col min="7669" max="7669" width="12.7109375" style="1" customWidth="1"/>
    <col min="7670" max="7670" width="50.7109375" style="1" customWidth="1"/>
    <col min="7671" max="7684" width="15.7109375" style="1" customWidth="1"/>
    <col min="7685" max="7924" width="9.140625" style="1"/>
    <col min="7925" max="7925" width="12.7109375" style="1" customWidth="1"/>
    <col min="7926" max="7926" width="50.7109375" style="1" customWidth="1"/>
    <col min="7927" max="7940" width="15.7109375" style="1" customWidth="1"/>
    <col min="7941" max="8180" width="9.140625" style="1"/>
    <col min="8181" max="8181" width="12.7109375" style="1" customWidth="1"/>
    <col min="8182" max="8182" width="50.7109375" style="1" customWidth="1"/>
    <col min="8183" max="8196" width="15.7109375" style="1" customWidth="1"/>
    <col min="8197" max="8436" width="9.140625" style="1"/>
    <col min="8437" max="8437" width="12.7109375" style="1" customWidth="1"/>
    <col min="8438" max="8438" width="50.7109375" style="1" customWidth="1"/>
    <col min="8439" max="8452" width="15.7109375" style="1" customWidth="1"/>
    <col min="8453" max="8692" width="9.140625" style="1"/>
    <col min="8693" max="8693" width="12.7109375" style="1" customWidth="1"/>
    <col min="8694" max="8694" width="50.7109375" style="1" customWidth="1"/>
    <col min="8695" max="8708" width="15.7109375" style="1" customWidth="1"/>
    <col min="8709" max="8948" width="9.140625" style="1"/>
    <col min="8949" max="8949" width="12.7109375" style="1" customWidth="1"/>
    <col min="8950" max="8950" width="50.7109375" style="1" customWidth="1"/>
    <col min="8951" max="8964" width="15.7109375" style="1" customWidth="1"/>
    <col min="8965" max="9204" width="9.140625" style="1"/>
    <col min="9205" max="9205" width="12.7109375" style="1" customWidth="1"/>
    <col min="9206" max="9206" width="50.7109375" style="1" customWidth="1"/>
    <col min="9207" max="9220" width="15.7109375" style="1" customWidth="1"/>
    <col min="9221" max="9460" width="9.140625" style="1"/>
    <col min="9461" max="9461" width="12.7109375" style="1" customWidth="1"/>
    <col min="9462" max="9462" width="50.7109375" style="1" customWidth="1"/>
    <col min="9463" max="9476" width="15.7109375" style="1" customWidth="1"/>
    <col min="9477" max="9716" width="9.140625" style="1"/>
    <col min="9717" max="9717" width="12.7109375" style="1" customWidth="1"/>
    <col min="9718" max="9718" width="50.7109375" style="1" customWidth="1"/>
    <col min="9719" max="9732" width="15.7109375" style="1" customWidth="1"/>
    <col min="9733" max="9972" width="9.140625" style="1"/>
    <col min="9973" max="9973" width="12.7109375" style="1" customWidth="1"/>
    <col min="9974" max="9974" width="50.7109375" style="1" customWidth="1"/>
    <col min="9975" max="9988" width="15.7109375" style="1" customWidth="1"/>
    <col min="9989" max="10228" width="9.140625" style="1"/>
    <col min="10229" max="10229" width="12.7109375" style="1" customWidth="1"/>
    <col min="10230" max="10230" width="50.7109375" style="1" customWidth="1"/>
    <col min="10231" max="10244" width="15.7109375" style="1" customWidth="1"/>
    <col min="10245" max="10484" width="9.140625" style="1"/>
    <col min="10485" max="10485" width="12.7109375" style="1" customWidth="1"/>
    <col min="10486" max="10486" width="50.7109375" style="1" customWidth="1"/>
    <col min="10487" max="10500" width="15.7109375" style="1" customWidth="1"/>
    <col min="10501" max="10740" width="9.140625" style="1"/>
    <col min="10741" max="10741" width="12.7109375" style="1" customWidth="1"/>
    <col min="10742" max="10742" width="50.7109375" style="1" customWidth="1"/>
    <col min="10743" max="10756" width="15.7109375" style="1" customWidth="1"/>
    <col min="10757" max="10996" width="9.140625" style="1"/>
    <col min="10997" max="10997" width="12.7109375" style="1" customWidth="1"/>
    <col min="10998" max="10998" width="50.7109375" style="1" customWidth="1"/>
    <col min="10999" max="11012" width="15.7109375" style="1" customWidth="1"/>
    <col min="11013" max="11252" width="9.140625" style="1"/>
    <col min="11253" max="11253" width="12.7109375" style="1" customWidth="1"/>
    <col min="11254" max="11254" width="50.7109375" style="1" customWidth="1"/>
    <col min="11255" max="11268" width="15.7109375" style="1" customWidth="1"/>
    <col min="11269" max="11508" width="9.140625" style="1"/>
    <col min="11509" max="11509" width="12.7109375" style="1" customWidth="1"/>
    <col min="11510" max="11510" width="50.7109375" style="1" customWidth="1"/>
    <col min="11511" max="11524" width="15.7109375" style="1" customWidth="1"/>
    <col min="11525" max="11764" width="9.140625" style="1"/>
    <col min="11765" max="11765" width="12.7109375" style="1" customWidth="1"/>
    <col min="11766" max="11766" width="50.7109375" style="1" customWidth="1"/>
    <col min="11767" max="11780" width="15.7109375" style="1" customWidth="1"/>
    <col min="11781" max="12020" width="9.140625" style="1"/>
    <col min="12021" max="12021" width="12.7109375" style="1" customWidth="1"/>
    <col min="12022" max="12022" width="50.7109375" style="1" customWidth="1"/>
    <col min="12023" max="12036" width="15.7109375" style="1" customWidth="1"/>
    <col min="12037" max="12276" width="9.140625" style="1"/>
    <col min="12277" max="12277" width="12.7109375" style="1" customWidth="1"/>
    <col min="12278" max="12278" width="50.7109375" style="1" customWidth="1"/>
    <col min="12279" max="12292" width="15.7109375" style="1" customWidth="1"/>
    <col min="12293" max="12532" width="9.140625" style="1"/>
    <col min="12533" max="12533" width="12.7109375" style="1" customWidth="1"/>
    <col min="12534" max="12534" width="50.7109375" style="1" customWidth="1"/>
    <col min="12535" max="12548" width="15.7109375" style="1" customWidth="1"/>
    <col min="12549" max="12788" width="9.140625" style="1"/>
    <col min="12789" max="12789" width="12.7109375" style="1" customWidth="1"/>
    <col min="12790" max="12790" width="50.7109375" style="1" customWidth="1"/>
    <col min="12791" max="12804" width="15.7109375" style="1" customWidth="1"/>
    <col min="12805" max="13044" width="9.140625" style="1"/>
    <col min="13045" max="13045" width="12.7109375" style="1" customWidth="1"/>
    <col min="13046" max="13046" width="50.7109375" style="1" customWidth="1"/>
    <col min="13047" max="13060" width="15.7109375" style="1" customWidth="1"/>
    <col min="13061" max="13300" width="9.140625" style="1"/>
    <col min="13301" max="13301" width="12.7109375" style="1" customWidth="1"/>
    <col min="13302" max="13302" width="50.7109375" style="1" customWidth="1"/>
    <col min="13303" max="13316" width="15.7109375" style="1" customWidth="1"/>
    <col min="13317" max="13556" width="9.140625" style="1"/>
    <col min="13557" max="13557" width="12.7109375" style="1" customWidth="1"/>
    <col min="13558" max="13558" width="50.7109375" style="1" customWidth="1"/>
    <col min="13559" max="13572" width="15.7109375" style="1" customWidth="1"/>
    <col min="13573" max="13812" width="9.140625" style="1"/>
    <col min="13813" max="13813" width="12.7109375" style="1" customWidth="1"/>
    <col min="13814" max="13814" width="50.7109375" style="1" customWidth="1"/>
    <col min="13815" max="13828" width="15.7109375" style="1" customWidth="1"/>
    <col min="13829" max="14068" width="9.140625" style="1"/>
    <col min="14069" max="14069" width="12.7109375" style="1" customWidth="1"/>
    <col min="14070" max="14070" width="50.7109375" style="1" customWidth="1"/>
    <col min="14071" max="14084" width="15.7109375" style="1" customWidth="1"/>
    <col min="14085" max="14324" width="9.140625" style="1"/>
    <col min="14325" max="14325" width="12.7109375" style="1" customWidth="1"/>
    <col min="14326" max="14326" width="50.7109375" style="1" customWidth="1"/>
    <col min="14327" max="14340" width="15.7109375" style="1" customWidth="1"/>
    <col min="14341" max="14580" width="9.140625" style="1"/>
    <col min="14581" max="14581" width="12.7109375" style="1" customWidth="1"/>
    <col min="14582" max="14582" width="50.7109375" style="1" customWidth="1"/>
    <col min="14583" max="14596" width="15.7109375" style="1" customWidth="1"/>
    <col min="14597" max="14836" width="9.140625" style="1"/>
    <col min="14837" max="14837" width="12.7109375" style="1" customWidth="1"/>
    <col min="14838" max="14838" width="50.7109375" style="1" customWidth="1"/>
    <col min="14839" max="14852" width="15.7109375" style="1" customWidth="1"/>
    <col min="14853" max="15092" width="9.140625" style="1"/>
    <col min="15093" max="15093" width="12.7109375" style="1" customWidth="1"/>
    <col min="15094" max="15094" width="50.7109375" style="1" customWidth="1"/>
    <col min="15095" max="15108" width="15.7109375" style="1" customWidth="1"/>
    <col min="15109" max="15348" width="9.140625" style="1"/>
    <col min="15349" max="15349" width="12.7109375" style="1" customWidth="1"/>
    <col min="15350" max="15350" width="50.7109375" style="1" customWidth="1"/>
    <col min="15351" max="15364" width="15.7109375" style="1" customWidth="1"/>
    <col min="15365" max="15604" width="9.140625" style="1"/>
    <col min="15605" max="15605" width="12.7109375" style="1" customWidth="1"/>
    <col min="15606" max="15606" width="50.7109375" style="1" customWidth="1"/>
    <col min="15607" max="15620" width="15.7109375" style="1" customWidth="1"/>
    <col min="15621" max="15860" width="9.140625" style="1"/>
    <col min="15861" max="15861" width="12.7109375" style="1" customWidth="1"/>
    <col min="15862" max="15862" width="50.7109375" style="1" customWidth="1"/>
    <col min="15863" max="15876" width="15.7109375" style="1" customWidth="1"/>
    <col min="15877" max="16116" width="9.140625" style="1"/>
    <col min="16117" max="16117" width="12.7109375" style="1" customWidth="1"/>
    <col min="16118" max="16118" width="50.7109375" style="1" customWidth="1"/>
    <col min="16119" max="16132" width="15.7109375" style="1" customWidth="1"/>
    <col min="16133" max="16384" width="9.140625" style="1"/>
  </cols>
  <sheetData>
    <row r="1" spans="1:6" s="8" customFormat="1" x14ac:dyDescent="0.2">
      <c r="B1" s="9"/>
      <c r="C1" s="10"/>
    </row>
    <row r="2" spans="1:6" s="8" customFormat="1" ht="18.75" x14ac:dyDescent="0.3">
      <c r="B2" s="50" t="s">
        <v>69</v>
      </c>
      <c r="C2" s="50"/>
      <c r="D2" s="50"/>
      <c r="E2" s="50"/>
      <c r="F2" s="50"/>
    </row>
    <row r="3" spans="1:6" s="8" customFormat="1" ht="14.25" x14ac:dyDescent="0.2">
      <c r="B3" s="9"/>
      <c r="C3" s="10"/>
      <c r="F3" s="11" t="s">
        <v>67</v>
      </c>
    </row>
    <row r="4" spans="1:6" s="14" customFormat="1" ht="36.75" customHeight="1" x14ac:dyDescent="0.2">
      <c r="A4" s="12"/>
      <c r="B4" s="13" t="s">
        <v>0</v>
      </c>
      <c r="C4" s="13" t="s">
        <v>1</v>
      </c>
      <c r="D4" s="13" t="s">
        <v>2</v>
      </c>
      <c r="E4" s="13" t="s">
        <v>3</v>
      </c>
      <c r="F4" s="13" t="s">
        <v>68</v>
      </c>
    </row>
    <row r="5" spans="1:6" ht="51" x14ac:dyDescent="0.2">
      <c r="A5" s="7">
        <v>1</v>
      </c>
      <c r="B5" s="15" t="s">
        <v>4</v>
      </c>
      <c r="C5" s="18" t="s">
        <v>70</v>
      </c>
      <c r="D5" s="17">
        <v>0</v>
      </c>
      <c r="E5" s="17">
        <f>E6+E10+E13+E19+E21+E23+E25+E27</f>
        <v>10799.374</v>
      </c>
      <c r="F5" s="17">
        <v>7087.6139999999996</v>
      </c>
    </row>
    <row r="6" spans="1:6" ht="43.5" customHeight="1" x14ac:dyDescent="0.2">
      <c r="A6" s="7">
        <v>1</v>
      </c>
      <c r="B6" s="15" t="s">
        <v>5</v>
      </c>
      <c r="C6" s="16" t="s">
        <v>6</v>
      </c>
      <c r="D6" s="17">
        <v>0</v>
      </c>
      <c r="E6" s="17">
        <f>E7+E8+E9</f>
        <v>81.8</v>
      </c>
      <c r="F6" s="17">
        <v>81.8</v>
      </c>
    </row>
    <row r="7" spans="1:6" x14ac:dyDescent="0.2">
      <c r="A7" s="7">
        <v>0</v>
      </c>
      <c r="B7" s="15"/>
      <c r="C7" s="16" t="s">
        <v>71</v>
      </c>
      <c r="D7" s="17">
        <v>0</v>
      </c>
      <c r="E7" s="17">
        <v>30</v>
      </c>
      <c r="F7" s="17">
        <v>30</v>
      </c>
    </row>
    <row r="8" spans="1:6" x14ac:dyDescent="0.2">
      <c r="A8" s="7"/>
      <c r="B8" s="15"/>
      <c r="C8" s="16" t="s">
        <v>144</v>
      </c>
      <c r="D8" s="17">
        <v>0</v>
      </c>
      <c r="E8" s="17">
        <v>40</v>
      </c>
      <c r="F8" s="17">
        <v>40</v>
      </c>
    </row>
    <row r="9" spans="1:6" x14ac:dyDescent="0.2">
      <c r="A9" s="7"/>
      <c r="B9" s="15"/>
      <c r="C9" s="16" t="s">
        <v>145</v>
      </c>
      <c r="D9" s="17">
        <v>0</v>
      </c>
      <c r="E9" s="17">
        <v>11.8</v>
      </c>
      <c r="F9" s="17">
        <v>11.8</v>
      </c>
    </row>
    <row r="10" spans="1:6" x14ac:dyDescent="0.2">
      <c r="A10" s="7">
        <v>1</v>
      </c>
      <c r="B10" s="15" t="s">
        <v>7</v>
      </c>
      <c r="C10" s="16" t="s">
        <v>8</v>
      </c>
      <c r="D10" s="17">
        <v>0</v>
      </c>
      <c r="E10" s="17">
        <f>E11+E12</f>
        <v>2414.8139999999999</v>
      </c>
      <c r="F10" s="17">
        <v>2334.8139999999999</v>
      </c>
    </row>
    <row r="11" spans="1:6" x14ac:dyDescent="0.2">
      <c r="A11" s="7">
        <v>0</v>
      </c>
      <c r="B11" s="15"/>
      <c r="C11" s="16" t="s">
        <v>72</v>
      </c>
      <c r="D11" s="17">
        <v>0</v>
      </c>
      <c r="E11" s="17">
        <v>2334.8139999999999</v>
      </c>
      <c r="F11" s="17">
        <v>2334.8139999999999</v>
      </c>
    </row>
    <row r="12" spans="1:6" ht="25.5" x14ac:dyDescent="0.2">
      <c r="A12" s="7"/>
      <c r="B12" s="15"/>
      <c r="C12" s="16" t="s">
        <v>73</v>
      </c>
      <c r="D12" s="17">
        <v>0</v>
      </c>
      <c r="E12" s="17">
        <v>80</v>
      </c>
      <c r="F12" s="17">
        <v>0</v>
      </c>
    </row>
    <row r="13" spans="1:6" x14ac:dyDescent="0.2">
      <c r="A13" s="7">
        <v>1</v>
      </c>
      <c r="B13" s="15" t="s">
        <v>9</v>
      </c>
      <c r="C13" s="16" t="s">
        <v>10</v>
      </c>
      <c r="D13" s="17">
        <v>0</v>
      </c>
      <c r="E13" s="17">
        <v>2800</v>
      </c>
      <c r="F13" s="17">
        <v>1350</v>
      </c>
    </row>
    <row r="14" spans="1:6" s="8" customFormat="1" x14ac:dyDescent="0.2">
      <c r="A14" s="19"/>
      <c r="B14" s="20"/>
      <c r="C14" s="21" t="s">
        <v>74</v>
      </c>
      <c r="D14" s="22">
        <v>0</v>
      </c>
      <c r="E14" s="23">
        <v>1000</v>
      </c>
      <c r="F14" s="22">
        <v>1000</v>
      </c>
    </row>
    <row r="15" spans="1:6" s="8" customFormat="1" x14ac:dyDescent="0.2">
      <c r="A15" s="19"/>
      <c r="B15" s="20"/>
      <c r="C15" s="21" t="s">
        <v>75</v>
      </c>
      <c r="D15" s="22">
        <v>0</v>
      </c>
      <c r="E15" s="23">
        <v>280</v>
      </c>
      <c r="F15" s="23">
        <v>280</v>
      </c>
    </row>
    <row r="16" spans="1:6" s="8" customFormat="1" x14ac:dyDescent="0.2">
      <c r="A16" s="19"/>
      <c r="B16" s="20"/>
      <c r="C16" s="21" t="s">
        <v>76</v>
      </c>
      <c r="D16" s="22">
        <v>0</v>
      </c>
      <c r="E16" s="23">
        <v>70</v>
      </c>
      <c r="F16" s="23">
        <v>70</v>
      </c>
    </row>
    <row r="17" spans="1:6" s="8" customFormat="1" ht="25.5" x14ac:dyDescent="0.2">
      <c r="A17" s="19"/>
      <c r="B17" s="20"/>
      <c r="C17" s="21" t="s">
        <v>77</v>
      </c>
      <c r="D17" s="22">
        <v>0</v>
      </c>
      <c r="E17" s="23">
        <v>1100</v>
      </c>
      <c r="F17" s="23">
        <v>0</v>
      </c>
    </row>
    <row r="18" spans="1:6" s="8" customFormat="1" x14ac:dyDescent="0.2">
      <c r="A18" s="19"/>
      <c r="B18" s="20"/>
      <c r="C18" s="21" t="s">
        <v>146</v>
      </c>
      <c r="D18" s="22">
        <v>0</v>
      </c>
      <c r="E18" s="23">
        <v>350</v>
      </c>
      <c r="F18" s="23">
        <v>0</v>
      </c>
    </row>
    <row r="19" spans="1:6" ht="25.5" x14ac:dyDescent="0.2">
      <c r="A19" s="7">
        <v>1</v>
      </c>
      <c r="B19" s="15" t="s">
        <v>11</v>
      </c>
      <c r="C19" s="16" t="s">
        <v>12</v>
      </c>
      <c r="D19" s="17">
        <v>0</v>
      </c>
      <c r="E19" s="17">
        <v>140</v>
      </c>
      <c r="F19" s="17">
        <v>0</v>
      </c>
    </row>
    <row r="20" spans="1:6" ht="25.5" x14ac:dyDescent="0.2">
      <c r="A20" s="7">
        <v>0</v>
      </c>
      <c r="B20" s="15"/>
      <c r="C20" s="16" t="s">
        <v>142</v>
      </c>
      <c r="D20" s="17">
        <v>0</v>
      </c>
      <c r="E20" s="17">
        <v>140</v>
      </c>
      <c r="F20" s="17">
        <v>0</v>
      </c>
    </row>
    <row r="21" spans="1:6" x14ac:dyDescent="0.2">
      <c r="A21" s="7">
        <v>1</v>
      </c>
      <c r="B21" s="15" t="s">
        <v>13</v>
      </c>
      <c r="C21" s="16" t="s">
        <v>14</v>
      </c>
      <c r="D21" s="17">
        <v>0</v>
      </c>
      <c r="E21" s="17">
        <v>200</v>
      </c>
      <c r="F21" s="17">
        <v>99</v>
      </c>
    </row>
    <row r="22" spans="1:6" ht="23.25" customHeight="1" x14ac:dyDescent="0.2">
      <c r="A22" s="7">
        <v>0</v>
      </c>
      <c r="B22" s="15"/>
      <c r="C22" s="24" t="s">
        <v>78</v>
      </c>
      <c r="D22" s="17">
        <v>0</v>
      </c>
      <c r="E22" s="17">
        <v>200</v>
      </c>
      <c r="F22" s="17">
        <v>99</v>
      </c>
    </row>
    <row r="23" spans="1:6" x14ac:dyDescent="0.2">
      <c r="A23" s="7">
        <v>1</v>
      </c>
      <c r="B23" s="15" t="s">
        <v>15</v>
      </c>
      <c r="C23" s="16" t="s">
        <v>16</v>
      </c>
      <c r="D23" s="17">
        <v>0</v>
      </c>
      <c r="E23" s="17">
        <v>50</v>
      </c>
      <c r="F23" s="17">
        <v>20</v>
      </c>
    </row>
    <row r="24" spans="1:6" ht="12.75" customHeight="1" x14ac:dyDescent="0.2">
      <c r="A24" s="7">
        <v>0</v>
      </c>
      <c r="B24" s="15"/>
      <c r="C24" s="24" t="s">
        <v>16</v>
      </c>
      <c r="D24" s="17">
        <v>0</v>
      </c>
      <c r="E24" s="17">
        <v>50</v>
      </c>
      <c r="F24" s="17">
        <v>20</v>
      </c>
    </row>
    <row r="25" spans="1:6" x14ac:dyDescent="0.2">
      <c r="A25" s="7">
        <v>1</v>
      </c>
      <c r="B25" s="15" t="s">
        <v>17</v>
      </c>
      <c r="C25" s="16" t="s">
        <v>18</v>
      </c>
      <c r="D25" s="17">
        <v>0</v>
      </c>
      <c r="E25" s="17">
        <v>99</v>
      </c>
      <c r="F25" s="17">
        <v>0</v>
      </c>
    </row>
    <row r="26" spans="1:6" s="8" customFormat="1" ht="50.25" customHeight="1" x14ac:dyDescent="0.2">
      <c r="A26" s="19"/>
      <c r="B26" s="20"/>
      <c r="C26" s="18" t="s">
        <v>79</v>
      </c>
      <c r="D26" s="22">
        <v>0</v>
      </c>
      <c r="E26" s="22">
        <v>99</v>
      </c>
      <c r="F26" s="22">
        <v>0</v>
      </c>
    </row>
    <row r="27" spans="1:6" ht="25.5" x14ac:dyDescent="0.2">
      <c r="A27" s="7">
        <v>1</v>
      </c>
      <c r="B27" s="15" t="s">
        <v>19</v>
      </c>
      <c r="C27" s="16" t="s">
        <v>20</v>
      </c>
      <c r="D27" s="17">
        <v>0</v>
      </c>
      <c r="E27" s="17">
        <v>5013.76</v>
      </c>
      <c r="F27" s="17">
        <v>3202</v>
      </c>
    </row>
    <row r="28" spans="1:6" s="29" customFormat="1" x14ac:dyDescent="0.2">
      <c r="A28" s="25"/>
      <c r="B28" s="26"/>
      <c r="C28" s="27" t="s">
        <v>80</v>
      </c>
      <c r="D28" s="28">
        <v>0</v>
      </c>
      <c r="E28" s="28">
        <v>4250</v>
      </c>
      <c r="F28" s="28">
        <v>2496</v>
      </c>
    </row>
    <row r="29" spans="1:6" s="29" customFormat="1" ht="25.5" x14ac:dyDescent="0.2">
      <c r="A29" s="25"/>
      <c r="B29" s="26"/>
      <c r="C29" s="24" t="s">
        <v>81</v>
      </c>
      <c r="D29" s="28">
        <v>0</v>
      </c>
      <c r="E29" s="28">
        <v>585</v>
      </c>
      <c r="F29" s="28">
        <v>585</v>
      </c>
    </row>
    <row r="30" spans="1:6" s="29" customFormat="1" ht="38.25" customHeight="1" x14ac:dyDescent="0.2">
      <c r="A30" s="25"/>
      <c r="B30" s="26"/>
      <c r="C30" s="24" t="s">
        <v>82</v>
      </c>
      <c r="D30" s="28">
        <v>0</v>
      </c>
      <c r="E30" s="28">
        <v>121</v>
      </c>
      <c r="F30" s="28">
        <v>121</v>
      </c>
    </row>
    <row r="31" spans="1:6" s="29" customFormat="1" ht="38.25" customHeight="1" x14ac:dyDescent="0.2">
      <c r="A31" s="25"/>
      <c r="B31" s="26"/>
      <c r="C31" s="30" t="s">
        <v>83</v>
      </c>
      <c r="D31" s="28">
        <v>0</v>
      </c>
      <c r="E31" s="28">
        <v>57.76</v>
      </c>
      <c r="F31" s="28">
        <v>0</v>
      </c>
    </row>
    <row r="32" spans="1:6" x14ac:dyDescent="0.2">
      <c r="A32" s="7">
        <v>1</v>
      </c>
      <c r="B32" s="15" t="s">
        <v>21</v>
      </c>
      <c r="C32" s="16" t="s">
        <v>22</v>
      </c>
      <c r="D32" s="17">
        <v>0</v>
      </c>
      <c r="E32" s="17">
        <f>E33+E44+E47+E50+E53</f>
        <v>17389.118000000002</v>
      </c>
      <c r="F32" s="17">
        <v>7852.2889999999989</v>
      </c>
    </row>
    <row r="33" spans="1:7" ht="25.5" x14ac:dyDescent="0.2">
      <c r="A33" s="7">
        <v>1</v>
      </c>
      <c r="B33" s="15" t="s">
        <v>23</v>
      </c>
      <c r="C33" s="16" t="s">
        <v>24</v>
      </c>
      <c r="D33" s="17">
        <v>0</v>
      </c>
      <c r="E33" s="17">
        <f>E34+E35+E36+E37+E38+E39+E40+E41+E42+E43</f>
        <v>7029.3680000000004</v>
      </c>
      <c r="F33" s="17">
        <v>5570.0769999999993</v>
      </c>
    </row>
    <row r="34" spans="1:7" s="29" customFormat="1" x14ac:dyDescent="0.2">
      <c r="A34" s="25">
        <v>0</v>
      </c>
      <c r="B34" s="26"/>
      <c r="C34" s="24" t="s">
        <v>84</v>
      </c>
      <c r="D34" s="28">
        <v>0</v>
      </c>
      <c r="E34" s="44">
        <v>190</v>
      </c>
      <c r="F34" s="28">
        <v>190</v>
      </c>
    </row>
    <row r="35" spans="1:7" s="29" customFormat="1" x14ac:dyDescent="0.2">
      <c r="A35" s="25"/>
      <c r="B35" s="26"/>
      <c r="C35" s="24" t="s">
        <v>85</v>
      </c>
      <c r="D35" s="28">
        <v>0</v>
      </c>
      <c r="E35" s="44">
        <v>78</v>
      </c>
      <c r="F35" s="28">
        <v>37.4</v>
      </c>
    </row>
    <row r="36" spans="1:7" s="29" customFormat="1" x14ac:dyDescent="0.2">
      <c r="A36" s="25"/>
      <c r="B36" s="26"/>
      <c r="C36" s="45" t="s">
        <v>86</v>
      </c>
      <c r="D36" s="28">
        <v>0</v>
      </c>
      <c r="E36" s="46">
        <v>40.496000000000002</v>
      </c>
      <c r="F36" s="47">
        <v>40.496000000000002</v>
      </c>
    </row>
    <row r="37" spans="1:7" s="29" customFormat="1" x14ac:dyDescent="0.2">
      <c r="A37" s="25"/>
      <c r="B37" s="26"/>
      <c r="C37" s="45" t="s">
        <v>87</v>
      </c>
      <c r="D37" s="28">
        <v>0</v>
      </c>
      <c r="E37" s="46">
        <v>12.598000000000001</v>
      </c>
      <c r="F37" s="47">
        <v>12.598000000000001</v>
      </c>
    </row>
    <row r="38" spans="1:7" s="29" customFormat="1" x14ac:dyDescent="0.2">
      <c r="A38" s="25"/>
      <c r="B38" s="26"/>
      <c r="C38" s="45" t="s">
        <v>88</v>
      </c>
      <c r="D38" s="28">
        <v>0</v>
      </c>
      <c r="E38" s="46">
        <f>6.41+19.23</f>
        <v>25.64</v>
      </c>
      <c r="F38" s="47">
        <f>6.41+19.23</f>
        <v>25.64</v>
      </c>
    </row>
    <row r="39" spans="1:7" s="29" customFormat="1" x14ac:dyDescent="0.2">
      <c r="A39" s="25"/>
      <c r="B39" s="26"/>
      <c r="C39" s="16" t="s">
        <v>89</v>
      </c>
      <c r="D39" s="28">
        <v>0</v>
      </c>
      <c r="E39" s="48">
        <v>32.909999999999997</v>
      </c>
      <c r="F39" s="49">
        <v>32.909999999999997</v>
      </c>
    </row>
    <row r="40" spans="1:7" s="29" customFormat="1" x14ac:dyDescent="0.2">
      <c r="A40" s="25">
        <v>0</v>
      </c>
      <c r="B40" s="26"/>
      <c r="C40" s="24" t="s">
        <v>90</v>
      </c>
      <c r="D40" s="28">
        <v>0</v>
      </c>
      <c r="E40" s="28">
        <v>3971</v>
      </c>
      <c r="F40" s="28">
        <v>2578</v>
      </c>
    </row>
    <row r="41" spans="1:7" s="29" customFormat="1" ht="25.5" x14ac:dyDescent="0.2">
      <c r="A41" s="25"/>
      <c r="B41" s="26"/>
      <c r="C41" s="24" t="s">
        <v>91</v>
      </c>
      <c r="D41" s="28">
        <v>0</v>
      </c>
      <c r="E41" s="28">
        <v>626.72400000000005</v>
      </c>
      <c r="F41" s="28">
        <v>626.72400000000005</v>
      </c>
    </row>
    <row r="42" spans="1:7" s="29" customFormat="1" ht="38.25" x14ac:dyDescent="0.2">
      <c r="A42" s="25"/>
      <c r="B42" s="26"/>
      <c r="C42" s="24" t="s">
        <v>92</v>
      </c>
      <c r="D42" s="28">
        <v>0</v>
      </c>
      <c r="E42" s="17">
        <v>1927</v>
      </c>
      <c r="F42" s="17">
        <v>1927</v>
      </c>
    </row>
    <row r="43" spans="1:7" s="29" customFormat="1" ht="25.5" x14ac:dyDescent="0.2">
      <c r="A43" s="25"/>
      <c r="B43" s="26"/>
      <c r="C43" s="24" t="s">
        <v>93</v>
      </c>
      <c r="D43" s="28">
        <v>0</v>
      </c>
      <c r="E43" s="17">
        <v>125</v>
      </c>
      <c r="F43" s="17">
        <v>99.3</v>
      </c>
    </row>
    <row r="44" spans="1:7" ht="51" x14ac:dyDescent="0.2">
      <c r="A44" s="7">
        <v>1</v>
      </c>
      <c r="B44" s="15" t="s">
        <v>25</v>
      </c>
      <c r="C44" s="16" t="s">
        <v>26</v>
      </c>
      <c r="D44" s="17">
        <v>0</v>
      </c>
      <c r="E44" s="17">
        <v>250</v>
      </c>
      <c r="F44" s="17">
        <v>213.82400000000001</v>
      </c>
    </row>
    <row r="45" spans="1:7" ht="25.5" x14ac:dyDescent="0.2">
      <c r="A45" s="7"/>
      <c r="B45" s="15"/>
      <c r="C45" s="16" t="s">
        <v>94</v>
      </c>
      <c r="D45" s="17">
        <v>0</v>
      </c>
      <c r="E45" s="17">
        <v>210</v>
      </c>
      <c r="F45" s="17">
        <v>173.8</v>
      </c>
      <c r="G45" s="2"/>
    </row>
    <row r="46" spans="1:7" ht="25.5" x14ac:dyDescent="0.2">
      <c r="A46" s="7"/>
      <c r="B46" s="15"/>
      <c r="C46" s="16" t="s">
        <v>143</v>
      </c>
      <c r="D46" s="17"/>
      <c r="E46" s="17">
        <v>40</v>
      </c>
      <c r="F46" s="17">
        <v>40</v>
      </c>
      <c r="G46" s="2"/>
    </row>
    <row r="47" spans="1:7" ht="51" x14ac:dyDescent="0.2">
      <c r="A47" s="7">
        <v>1</v>
      </c>
      <c r="B47" s="15" t="s">
        <v>27</v>
      </c>
      <c r="C47" s="16" t="s">
        <v>28</v>
      </c>
      <c r="D47" s="17">
        <v>0</v>
      </c>
      <c r="E47" s="17">
        <v>1944.2</v>
      </c>
      <c r="F47" s="17">
        <v>1924.4159999999999</v>
      </c>
    </row>
    <row r="48" spans="1:7" ht="25.5" x14ac:dyDescent="0.2">
      <c r="A48" s="7"/>
      <c r="B48" s="15"/>
      <c r="C48" s="16" t="s">
        <v>94</v>
      </c>
      <c r="D48" s="17">
        <v>0</v>
      </c>
      <c r="E48" s="17">
        <v>1584.38</v>
      </c>
      <c r="F48" s="17">
        <v>1564.6</v>
      </c>
      <c r="G48" s="2"/>
    </row>
    <row r="49" spans="1:7" ht="25.5" x14ac:dyDescent="0.2">
      <c r="A49" s="7"/>
      <c r="B49" s="15"/>
      <c r="C49" s="16" t="s">
        <v>143</v>
      </c>
      <c r="D49" s="17"/>
      <c r="E49" s="17">
        <v>359.82</v>
      </c>
      <c r="F49" s="17">
        <v>359.82</v>
      </c>
      <c r="G49" s="2"/>
    </row>
    <row r="50" spans="1:7" ht="25.5" x14ac:dyDescent="0.2">
      <c r="A50" s="7">
        <v>1</v>
      </c>
      <c r="B50" s="15" t="s">
        <v>29</v>
      </c>
      <c r="C50" s="16" t="s">
        <v>30</v>
      </c>
      <c r="D50" s="17">
        <v>0</v>
      </c>
      <c r="E50" s="17">
        <v>4152.55</v>
      </c>
      <c r="F50" s="17">
        <v>30.972000000000001</v>
      </c>
    </row>
    <row r="51" spans="1:7" ht="36" customHeight="1" x14ac:dyDescent="0.2">
      <c r="A51" s="7"/>
      <c r="B51" s="15"/>
      <c r="C51" s="16" t="s">
        <v>95</v>
      </c>
      <c r="D51" s="17">
        <v>0</v>
      </c>
      <c r="E51" s="17">
        <v>4121.6000000000004</v>
      </c>
      <c r="F51" s="17">
        <v>0</v>
      </c>
    </row>
    <row r="52" spans="1:7" ht="42.75" customHeight="1" x14ac:dyDescent="0.2">
      <c r="A52" s="7"/>
      <c r="B52" s="15"/>
      <c r="C52" s="16" t="s">
        <v>96</v>
      </c>
      <c r="D52" s="17">
        <v>0</v>
      </c>
      <c r="E52" s="17">
        <v>31</v>
      </c>
      <c r="F52" s="17">
        <v>31</v>
      </c>
    </row>
    <row r="53" spans="1:7" ht="38.25" x14ac:dyDescent="0.2">
      <c r="A53" s="7">
        <v>1</v>
      </c>
      <c r="B53" s="15" t="s">
        <v>31</v>
      </c>
      <c r="C53" s="16" t="s">
        <v>32</v>
      </c>
      <c r="D53" s="17">
        <v>0</v>
      </c>
      <c r="E53" s="17">
        <v>4013</v>
      </c>
      <c r="F53" s="17">
        <v>113</v>
      </c>
    </row>
    <row r="54" spans="1:7" s="29" customFormat="1" ht="13.5" customHeight="1" x14ac:dyDescent="0.2">
      <c r="A54" s="25">
        <v>0</v>
      </c>
      <c r="B54" s="26"/>
      <c r="C54" s="24" t="s">
        <v>97</v>
      </c>
      <c r="D54" s="28">
        <v>0</v>
      </c>
      <c r="E54" s="17">
        <v>4013</v>
      </c>
      <c r="F54" s="28">
        <v>113</v>
      </c>
    </row>
    <row r="55" spans="1:7" x14ac:dyDescent="0.2">
      <c r="A55" s="7">
        <v>1</v>
      </c>
      <c r="B55" s="15" t="s">
        <v>33</v>
      </c>
      <c r="C55" s="16" t="s">
        <v>34</v>
      </c>
      <c r="D55" s="17">
        <v>0</v>
      </c>
      <c r="E55" s="17">
        <f>E56+E73</f>
        <v>1790.9225200000001</v>
      </c>
      <c r="F55" s="17">
        <v>1648.42652</v>
      </c>
    </row>
    <row r="56" spans="1:7" ht="25.5" x14ac:dyDescent="0.2">
      <c r="A56" s="7">
        <v>1</v>
      </c>
      <c r="B56" s="15" t="s">
        <v>35</v>
      </c>
      <c r="C56" s="16" t="s">
        <v>36</v>
      </c>
      <c r="D56" s="17">
        <v>0</v>
      </c>
      <c r="E56" s="17">
        <v>852.42251999999996</v>
      </c>
      <c r="F56" s="17">
        <v>852.42251999999996</v>
      </c>
    </row>
    <row r="57" spans="1:7" x14ac:dyDescent="0.2">
      <c r="A57" s="7"/>
      <c r="B57" s="15"/>
      <c r="C57" s="31" t="s">
        <v>98</v>
      </c>
      <c r="D57" s="17">
        <v>0</v>
      </c>
      <c r="E57" s="32">
        <v>9.2675000000000001</v>
      </c>
      <c r="F57" s="33">
        <v>9.2675000000000001</v>
      </c>
    </row>
    <row r="58" spans="1:7" x14ac:dyDescent="0.2">
      <c r="A58" s="7"/>
      <c r="B58" s="15"/>
      <c r="C58" s="34" t="s">
        <v>99</v>
      </c>
      <c r="D58" s="17">
        <v>0</v>
      </c>
      <c r="E58" s="35">
        <v>26.8</v>
      </c>
      <c r="F58" s="35">
        <v>26.8</v>
      </c>
    </row>
    <row r="59" spans="1:7" x14ac:dyDescent="0.2">
      <c r="A59" s="7"/>
      <c r="B59" s="15"/>
      <c r="C59" s="34" t="s">
        <v>100</v>
      </c>
      <c r="D59" s="17">
        <v>0</v>
      </c>
      <c r="E59" s="35">
        <v>332.2</v>
      </c>
      <c r="F59" s="35">
        <v>332.2</v>
      </c>
    </row>
    <row r="60" spans="1:7" x14ac:dyDescent="0.2">
      <c r="A60" s="7"/>
      <c r="B60" s="15"/>
      <c r="C60" s="34" t="s">
        <v>101</v>
      </c>
      <c r="D60" s="17">
        <v>0</v>
      </c>
      <c r="E60" s="35">
        <v>65.52</v>
      </c>
      <c r="F60" s="35">
        <v>65.52</v>
      </c>
    </row>
    <row r="61" spans="1:7" x14ac:dyDescent="0.2">
      <c r="A61" s="7"/>
      <c r="B61" s="15"/>
      <c r="C61" s="34" t="s">
        <v>102</v>
      </c>
      <c r="D61" s="17">
        <v>0</v>
      </c>
      <c r="E61" s="35">
        <v>13.599959999999999</v>
      </c>
      <c r="F61" s="35">
        <v>13.599959999999999</v>
      </c>
    </row>
    <row r="62" spans="1:7" x14ac:dyDescent="0.2">
      <c r="A62" s="7"/>
      <c r="B62" s="15"/>
      <c r="C62" s="34" t="s">
        <v>103</v>
      </c>
      <c r="D62" s="17">
        <v>0</v>
      </c>
      <c r="E62" s="35">
        <v>48.917999999999999</v>
      </c>
      <c r="F62" s="35">
        <v>48.917999999999999</v>
      </c>
    </row>
    <row r="63" spans="1:7" x14ac:dyDescent="0.2">
      <c r="A63" s="7"/>
      <c r="B63" s="15"/>
      <c r="C63" s="34" t="s">
        <v>104</v>
      </c>
      <c r="D63" s="17">
        <v>0</v>
      </c>
      <c r="E63" s="35">
        <v>66.000060000000005</v>
      </c>
      <c r="F63" s="35">
        <v>66.000060000000005</v>
      </c>
    </row>
    <row r="64" spans="1:7" x14ac:dyDescent="0.2">
      <c r="A64" s="7"/>
      <c r="B64" s="15"/>
      <c r="C64" s="34" t="s">
        <v>105</v>
      </c>
      <c r="D64" s="17">
        <v>0</v>
      </c>
      <c r="E64" s="35">
        <v>86.94</v>
      </c>
      <c r="F64" s="35">
        <v>86.94</v>
      </c>
    </row>
    <row r="65" spans="1:6" x14ac:dyDescent="0.2">
      <c r="A65" s="7"/>
      <c r="B65" s="15"/>
      <c r="C65" s="34" t="s">
        <v>106</v>
      </c>
      <c r="D65" s="17">
        <v>0</v>
      </c>
      <c r="E65" s="35">
        <v>17.498999999999999</v>
      </c>
      <c r="F65" s="35">
        <v>17.498999999999999</v>
      </c>
    </row>
    <row r="66" spans="1:6" x14ac:dyDescent="0.2">
      <c r="A66" s="7"/>
      <c r="B66" s="15"/>
      <c r="C66" s="34" t="s">
        <v>107</v>
      </c>
      <c r="D66" s="17">
        <v>0</v>
      </c>
      <c r="E66" s="35">
        <v>57.8</v>
      </c>
      <c r="F66" s="35">
        <v>57.8</v>
      </c>
    </row>
    <row r="67" spans="1:6" x14ac:dyDescent="0.2">
      <c r="A67" s="7"/>
      <c r="B67" s="15"/>
      <c r="C67" s="34" t="s">
        <v>108</v>
      </c>
      <c r="D67" s="17">
        <v>0</v>
      </c>
      <c r="E67" s="35">
        <v>17.38</v>
      </c>
      <c r="F67" s="35">
        <v>17.38</v>
      </c>
    </row>
    <row r="68" spans="1:6" x14ac:dyDescent="0.2">
      <c r="A68" s="7"/>
      <c r="B68" s="15"/>
      <c r="C68" s="34" t="s">
        <v>109</v>
      </c>
      <c r="D68" s="17">
        <v>0</v>
      </c>
      <c r="E68" s="35">
        <v>23.4</v>
      </c>
      <c r="F68" s="35">
        <v>23.4</v>
      </c>
    </row>
    <row r="69" spans="1:6" x14ac:dyDescent="0.2">
      <c r="A69" s="7"/>
      <c r="B69" s="15"/>
      <c r="C69" s="34" t="s">
        <v>110</v>
      </c>
      <c r="D69" s="17">
        <v>0</v>
      </c>
      <c r="E69" s="35">
        <v>7.6</v>
      </c>
      <c r="F69" s="35">
        <v>7.6</v>
      </c>
    </row>
    <row r="70" spans="1:6" x14ac:dyDescent="0.2">
      <c r="A70" s="7"/>
      <c r="B70" s="15"/>
      <c r="C70" s="34" t="s">
        <v>111</v>
      </c>
      <c r="D70" s="17">
        <v>0</v>
      </c>
      <c r="E70" s="35">
        <v>14.7</v>
      </c>
      <c r="F70" s="35">
        <v>14.7</v>
      </c>
    </row>
    <row r="71" spans="1:6" x14ac:dyDescent="0.2">
      <c r="A71" s="7"/>
      <c r="B71" s="15"/>
      <c r="C71" s="34" t="s">
        <v>112</v>
      </c>
      <c r="D71" s="17">
        <v>0</v>
      </c>
      <c r="E71" s="35">
        <v>28.8</v>
      </c>
      <c r="F71" s="35">
        <v>28.8</v>
      </c>
    </row>
    <row r="72" spans="1:6" x14ac:dyDescent="0.2">
      <c r="A72" s="7"/>
      <c r="B72" s="15"/>
      <c r="C72" s="34" t="s">
        <v>147</v>
      </c>
      <c r="D72" s="17">
        <v>0</v>
      </c>
      <c r="E72" s="35">
        <v>36</v>
      </c>
      <c r="F72" s="35">
        <v>36</v>
      </c>
    </row>
    <row r="73" spans="1:6" ht="25.5" x14ac:dyDescent="0.2">
      <c r="A73" s="7">
        <v>1</v>
      </c>
      <c r="B73" s="15" t="s">
        <v>37</v>
      </c>
      <c r="C73" s="16" t="s">
        <v>38</v>
      </c>
      <c r="D73" s="17">
        <v>0</v>
      </c>
      <c r="E73" s="17">
        <f>E74+E75+E76+E77+E78</f>
        <v>938.5</v>
      </c>
      <c r="F73" s="17">
        <v>796.00400000000002</v>
      </c>
    </row>
    <row r="74" spans="1:6" ht="25.5" x14ac:dyDescent="0.2">
      <c r="A74" s="36"/>
      <c r="B74" s="15"/>
      <c r="C74" s="16" t="s">
        <v>113</v>
      </c>
      <c r="D74" s="17">
        <v>0</v>
      </c>
      <c r="E74" s="17">
        <v>50.5</v>
      </c>
      <c r="F74" s="17">
        <v>50.5</v>
      </c>
    </row>
    <row r="75" spans="1:6" ht="38.25" x14ac:dyDescent="0.2">
      <c r="B75" s="15"/>
      <c r="C75" s="37" t="s">
        <v>114</v>
      </c>
      <c r="D75" s="38">
        <v>0</v>
      </c>
      <c r="E75" s="38">
        <v>72.8</v>
      </c>
      <c r="F75" s="22">
        <v>0</v>
      </c>
    </row>
    <row r="76" spans="1:6" ht="38.25" x14ac:dyDescent="0.2">
      <c r="B76" s="31"/>
      <c r="C76" s="16" t="s">
        <v>115</v>
      </c>
      <c r="D76" s="17">
        <v>0</v>
      </c>
      <c r="E76" s="17">
        <v>63.2</v>
      </c>
      <c r="F76" s="22">
        <v>0</v>
      </c>
    </row>
    <row r="77" spans="1:6" x14ac:dyDescent="0.2">
      <c r="B77" s="31"/>
      <c r="C77" s="16" t="s">
        <v>116</v>
      </c>
      <c r="D77" s="17">
        <v>0</v>
      </c>
      <c r="E77" s="17">
        <v>302</v>
      </c>
      <c r="F77" s="22">
        <v>295.5</v>
      </c>
    </row>
    <row r="78" spans="1:6" ht="24.75" customHeight="1" x14ac:dyDescent="0.2">
      <c r="B78" s="31"/>
      <c r="C78" s="16" t="s">
        <v>117</v>
      </c>
      <c r="D78" s="17">
        <v>0</v>
      </c>
      <c r="E78" s="17">
        <v>450</v>
      </c>
      <c r="F78" s="22">
        <v>450</v>
      </c>
    </row>
    <row r="79" spans="1:6" x14ac:dyDescent="0.2">
      <c r="A79" s="7">
        <v>1</v>
      </c>
      <c r="B79" s="15" t="s">
        <v>39</v>
      </c>
      <c r="C79" s="16" t="s">
        <v>40</v>
      </c>
      <c r="D79" s="17">
        <v>0</v>
      </c>
      <c r="E79" s="17">
        <f>E80+E83+E85+E90</f>
        <v>230.53243999999998</v>
      </c>
      <c r="F79" s="17">
        <v>213.26844</v>
      </c>
    </row>
    <row r="80" spans="1:6" x14ac:dyDescent="0.2">
      <c r="A80" s="7">
        <v>1</v>
      </c>
      <c r="B80" s="15" t="s">
        <v>41</v>
      </c>
      <c r="C80" s="16" t="s">
        <v>42</v>
      </c>
      <c r="D80" s="17">
        <v>0</v>
      </c>
      <c r="E80" s="17">
        <v>51.4863</v>
      </c>
      <c r="F80" s="17">
        <v>51.4863</v>
      </c>
    </row>
    <row r="81" spans="1:6" x14ac:dyDescent="0.2">
      <c r="A81" s="7">
        <v>0</v>
      </c>
      <c r="B81" s="15"/>
      <c r="C81" s="16" t="s">
        <v>118</v>
      </c>
      <c r="D81" s="17">
        <v>0</v>
      </c>
      <c r="E81" s="17">
        <v>48.96</v>
      </c>
      <c r="F81" s="17">
        <v>48.96</v>
      </c>
    </row>
    <row r="82" spans="1:6" x14ac:dyDescent="0.2">
      <c r="A82" s="7"/>
      <c r="B82" s="15"/>
      <c r="C82" s="16" t="s">
        <v>119</v>
      </c>
      <c r="D82" s="17">
        <v>0</v>
      </c>
      <c r="E82" s="17">
        <v>2.5263</v>
      </c>
      <c r="F82" s="17">
        <v>2.5263</v>
      </c>
    </row>
    <row r="83" spans="1:6" x14ac:dyDescent="0.2">
      <c r="A83" s="7">
        <v>1</v>
      </c>
      <c r="B83" s="15" t="s">
        <v>43</v>
      </c>
      <c r="C83" s="16" t="s">
        <v>44</v>
      </c>
      <c r="D83" s="17">
        <v>0</v>
      </c>
      <c r="E83" s="17">
        <v>21.020659999999999</v>
      </c>
      <c r="F83" s="17">
        <v>21.020659999999999</v>
      </c>
    </row>
    <row r="84" spans="1:6" s="8" customFormat="1" x14ac:dyDescent="0.2">
      <c r="A84" s="19"/>
      <c r="B84" s="20"/>
      <c r="C84" s="18" t="s">
        <v>119</v>
      </c>
      <c r="D84" s="22">
        <v>0</v>
      </c>
      <c r="E84" s="22">
        <v>21.02</v>
      </c>
      <c r="F84" s="22">
        <v>21.02</v>
      </c>
    </row>
    <row r="85" spans="1:6" x14ac:dyDescent="0.2">
      <c r="A85" s="7">
        <v>1</v>
      </c>
      <c r="B85" s="15" t="s">
        <v>45</v>
      </c>
      <c r="C85" s="16" t="s">
        <v>46</v>
      </c>
      <c r="D85" s="17">
        <v>0</v>
      </c>
      <c r="E85" s="17">
        <f>E86+E87+E88+E89</f>
        <v>128.52547999999999</v>
      </c>
      <c r="F85" s="17">
        <v>111.26148000000001</v>
      </c>
    </row>
    <row r="86" spans="1:6" x14ac:dyDescent="0.2">
      <c r="A86" s="7"/>
      <c r="B86" s="15"/>
      <c r="C86" s="16" t="s">
        <v>120</v>
      </c>
      <c r="D86" s="17">
        <v>0</v>
      </c>
      <c r="E86" s="17">
        <v>45.6</v>
      </c>
      <c r="F86" s="17">
        <v>45.6</v>
      </c>
    </row>
    <row r="87" spans="1:6" s="43" customFormat="1" x14ac:dyDescent="0.2">
      <c r="A87" s="39"/>
      <c r="B87" s="40"/>
      <c r="C87" s="41" t="s">
        <v>121</v>
      </c>
      <c r="D87" s="42">
        <v>0</v>
      </c>
      <c r="E87" s="42">
        <v>17.2</v>
      </c>
      <c r="F87" s="42">
        <v>0</v>
      </c>
    </row>
    <row r="88" spans="1:6" ht="25.5" x14ac:dyDescent="0.2">
      <c r="A88" s="7"/>
      <c r="B88" s="15"/>
      <c r="C88" s="16" t="s">
        <v>122</v>
      </c>
      <c r="D88" s="17">
        <v>0</v>
      </c>
      <c r="E88" s="17">
        <v>60</v>
      </c>
      <c r="F88" s="17">
        <v>59.936</v>
      </c>
    </row>
    <row r="89" spans="1:6" ht="25.5" x14ac:dyDescent="0.2">
      <c r="A89" s="7"/>
      <c r="B89" s="15"/>
      <c r="C89" s="16" t="s">
        <v>123</v>
      </c>
      <c r="D89" s="17">
        <v>0</v>
      </c>
      <c r="E89" s="17">
        <v>5.7254800000000001</v>
      </c>
      <c r="F89" s="17">
        <v>5.7254800000000001</v>
      </c>
    </row>
    <row r="90" spans="1:6" ht="25.5" x14ac:dyDescent="0.2">
      <c r="A90" s="7">
        <v>1</v>
      </c>
      <c r="B90" s="15" t="s">
        <v>47</v>
      </c>
      <c r="C90" s="16" t="s">
        <v>48</v>
      </c>
      <c r="D90" s="17">
        <v>0</v>
      </c>
      <c r="E90" s="17">
        <v>29.5</v>
      </c>
      <c r="F90" s="17">
        <v>29.5</v>
      </c>
    </row>
    <row r="91" spans="1:6" x14ac:dyDescent="0.2">
      <c r="A91" s="7"/>
      <c r="B91" s="15"/>
      <c r="C91" s="16" t="s">
        <v>124</v>
      </c>
      <c r="D91" s="17">
        <v>0</v>
      </c>
      <c r="E91" s="17">
        <v>29.5</v>
      </c>
      <c r="F91" s="17">
        <v>29.5</v>
      </c>
    </row>
    <row r="92" spans="1:6" x14ac:dyDescent="0.2">
      <c r="A92" s="7">
        <v>1</v>
      </c>
      <c r="B92" s="15" t="s">
        <v>49</v>
      </c>
      <c r="C92" s="16" t="s">
        <v>50</v>
      </c>
      <c r="D92" s="17">
        <v>0</v>
      </c>
      <c r="E92" s="17">
        <f>E93+E95+E99+E103+E110</f>
        <v>13736.300000000001</v>
      </c>
      <c r="F92" s="17">
        <v>3507.2150300000003</v>
      </c>
    </row>
    <row r="93" spans="1:6" x14ac:dyDescent="0.2">
      <c r="A93" s="7">
        <v>1</v>
      </c>
      <c r="B93" s="15" t="s">
        <v>51</v>
      </c>
      <c r="C93" s="16" t="s">
        <v>52</v>
      </c>
      <c r="D93" s="17">
        <v>0</v>
      </c>
      <c r="E93" s="17">
        <v>130</v>
      </c>
      <c r="F93" s="17">
        <v>130</v>
      </c>
    </row>
    <row r="94" spans="1:6" ht="47.25" customHeight="1" x14ac:dyDescent="0.2">
      <c r="A94" s="7"/>
      <c r="B94" s="15"/>
      <c r="C94" s="16" t="s">
        <v>125</v>
      </c>
      <c r="D94" s="17">
        <v>0</v>
      </c>
      <c r="E94" s="17">
        <v>130</v>
      </c>
      <c r="F94" s="17">
        <v>130</v>
      </c>
    </row>
    <row r="95" spans="1:6" ht="25.5" x14ac:dyDescent="0.2">
      <c r="A95" s="7">
        <v>1</v>
      </c>
      <c r="B95" s="15" t="s">
        <v>53</v>
      </c>
      <c r="C95" s="16" t="s">
        <v>54</v>
      </c>
      <c r="D95" s="17">
        <v>0</v>
      </c>
      <c r="E95" s="17">
        <v>5313.6</v>
      </c>
      <c r="F95" s="17">
        <v>1349.00468</v>
      </c>
    </row>
    <row r="96" spans="1:6" s="29" customFormat="1" ht="13.5" customHeight="1" x14ac:dyDescent="0.2">
      <c r="A96" s="25"/>
      <c r="B96" s="26"/>
      <c r="C96" s="24" t="s">
        <v>126</v>
      </c>
      <c r="D96" s="28">
        <v>0</v>
      </c>
      <c r="E96" s="28">
        <v>1780</v>
      </c>
      <c r="F96" s="28">
        <v>802.6</v>
      </c>
    </row>
    <row r="97" spans="1:6" s="29" customFormat="1" ht="44.25" customHeight="1" x14ac:dyDescent="0.2">
      <c r="A97" s="25"/>
      <c r="B97" s="26"/>
      <c r="C97" s="24" t="s">
        <v>127</v>
      </c>
      <c r="D97" s="28">
        <v>0</v>
      </c>
      <c r="E97" s="28">
        <v>172.4</v>
      </c>
      <c r="F97" s="28">
        <v>169.4</v>
      </c>
    </row>
    <row r="98" spans="1:6" s="29" customFormat="1" ht="51" customHeight="1" x14ac:dyDescent="0.2">
      <c r="A98" s="25"/>
      <c r="B98" s="26"/>
      <c r="C98" s="24" t="s">
        <v>128</v>
      </c>
      <c r="D98" s="28">
        <v>0</v>
      </c>
      <c r="E98" s="28">
        <v>3361.2</v>
      </c>
      <c r="F98" s="28">
        <v>377</v>
      </c>
    </row>
    <row r="99" spans="1:6" x14ac:dyDescent="0.2">
      <c r="A99" s="7">
        <v>1</v>
      </c>
      <c r="B99" s="15" t="s">
        <v>55</v>
      </c>
      <c r="C99" s="16" t="s">
        <v>56</v>
      </c>
      <c r="D99" s="17">
        <v>0</v>
      </c>
      <c r="E99" s="17">
        <v>5412</v>
      </c>
      <c r="F99" s="17">
        <v>135.84800000000001</v>
      </c>
    </row>
    <row r="100" spans="1:6" s="29" customFormat="1" ht="41.25" customHeight="1" x14ac:dyDescent="0.2">
      <c r="A100" s="25"/>
      <c r="B100" s="26"/>
      <c r="C100" s="24" t="s">
        <v>129</v>
      </c>
      <c r="D100" s="28">
        <v>0</v>
      </c>
      <c r="E100" s="28">
        <v>99</v>
      </c>
      <c r="F100" s="28">
        <v>91.8</v>
      </c>
    </row>
    <row r="101" spans="1:6" s="29" customFormat="1" ht="42.75" customHeight="1" x14ac:dyDescent="0.2">
      <c r="A101" s="25"/>
      <c r="B101" s="26"/>
      <c r="C101" s="24" t="s">
        <v>130</v>
      </c>
      <c r="D101" s="28">
        <v>0</v>
      </c>
      <c r="E101" s="28">
        <v>50</v>
      </c>
      <c r="F101" s="28">
        <v>44</v>
      </c>
    </row>
    <row r="102" spans="1:6" s="29" customFormat="1" ht="32.25" customHeight="1" x14ac:dyDescent="0.2">
      <c r="A102" s="25"/>
      <c r="B102" s="26"/>
      <c r="C102" s="24" t="s">
        <v>131</v>
      </c>
      <c r="D102" s="28">
        <v>0</v>
      </c>
      <c r="E102" s="28">
        <v>5263</v>
      </c>
      <c r="F102" s="28">
        <v>0</v>
      </c>
    </row>
    <row r="103" spans="1:6" x14ac:dyDescent="0.2">
      <c r="A103" s="7">
        <v>1</v>
      </c>
      <c r="B103" s="15" t="s">
        <v>57</v>
      </c>
      <c r="C103" s="16" t="s">
        <v>58</v>
      </c>
      <c r="D103" s="17">
        <v>0</v>
      </c>
      <c r="E103" s="17">
        <v>1047</v>
      </c>
      <c r="F103" s="17">
        <v>258.33199999999999</v>
      </c>
    </row>
    <row r="104" spans="1:6" s="29" customFormat="1" ht="41.25" customHeight="1" x14ac:dyDescent="0.2">
      <c r="A104" s="25"/>
      <c r="B104" s="26"/>
      <c r="C104" s="24" t="s">
        <v>132</v>
      </c>
      <c r="D104" s="28">
        <v>0</v>
      </c>
      <c r="E104" s="28">
        <v>14.6</v>
      </c>
      <c r="F104" s="28">
        <v>14.6</v>
      </c>
    </row>
    <row r="105" spans="1:6" s="29" customFormat="1" ht="47.25" customHeight="1" x14ac:dyDescent="0.2">
      <c r="A105" s="25"/>
      <c r="B105" s="26"/>
      <c r="C105" s="24" t="s">
        <v>133</v>
      </c>
      <c r="D105" s="28">
        <v>0</v>
      </c>
      <c r="E105" s="28">
        <v>10.4</v>
      </c>
      <c r="F105" s="28">
        <v>10.4</v>
      </c>
    </row>
    <row r="106" spans="1:6" s="29" customFormat="1" ht="41.25" customHeight="1" x14ac:dyDescent="0.2">
      <c r="A106" s="25"/>
      <c r="B106" s="26"/>
      <c r="C106" s="24" t="s">
        <v>134</v>
      </c>
      <c r="D106" s="28">
        <v>0</v>
      </c>
      <c r="E106" s="28">
        <v>190</v>
      </c>
      <c r="F106" s="28">
        <v>0</v>
      </c>
    </row>
    <row r="107" spans="1:6" s="29" customFormat="1" ht="30.75" customHeight="1" x14ac:dyDescent="0.2">
      <c r="A107" s="25"/>
      <c r="B107" s="26"/>
      <c r="C107" s="24" t="s">
        <v>135</v>
      </c>
      <c r="D107" s="28">
        <v>0</v>
      </c>
      <c r="E107" s="28">
        <v>650</v>
      </c>
      <c r="F107" s="28">
        <v>52.3</v>
      </c>
    </row>
    <row r="108" spans="1:6" s="29" customFormat="1" ht="14.25" customHeight="1" x14ac:dyDescent="0.2">
      <c r="A108" s="25"/>
      <c r="B108" s="26"/>
      <c r="C108" s="24" t="s">
        <v>136</v>
      </c>
      <c r="D108" s="28">
        <v>0</v>
      </c>
      <c r="E108" s="28">
        <v>90</v>
      </c>
      <c r="F108" s="28">
        <v>90</v>
      </c>
    </row>
    <row r="109" spans="1:6" s="29" customFormat="1" ht="27" customHeight="1" x14ac:dyDescent="0.2">
      <c r="A109" s="25"/>
      <c r="B109" s="26"/>
      <c r="C109" s="24" t="s">
        <v>137</v>
      </c>
      <c r="D109" s="28">
        <v>0</v>
      </c>
      <c r="E109" s="28">
        <v>92</v>
      </c>
      <c r="F109" s="28">
        <v>91</v>
      </c>
    </row>
    <row r="110" spans="1:6" ht="25.5" x14ac:dyDescent="0.2">
      <c r="A110" s="7">
        <v>1</v>
      </c>
      <c r="B110" s="15" t="s">
        <v>59</v>
      </c>
      <c r="C110" s="16" t="s">
        <v>60</v>
      </c>
      <c r="D110" s="17">
        <v>0</v>
      </c>
      <c r="E110" s="17">
        <v>1833.7</v>
      </c>
      <c r="F110" s="17">
        <v>1634.0303500000002</v>
      </c>
    </row>
    <row r="111" spans="1:6" s="29" customFormat="1" ht="45" customHeight="1" x14ac:dyDescent="0.2">
      <c r="A111" s="25"/>
      <c r="B111" s="26"/>
      <c r="C111" s="24" t="s">
        <v>138</v>
      </c>
      <c r="D111" s="28">
        <v>0</v>
      </c>
      <c r="E111" s="28">
        <v>1636.5</v>
      </c>
      <c r="F111" s="28">
        <v>1542.8</v>
      </c>
    </row>
    <row r="112" spans="1:6" s="29" customFormat="1" ht="32.25" customHeight="1" x14ac:dyDescent="0.2">
      <c r="A112" s="25"/>
      <c r="B112" s="26"/>
      <c r="C112" s="24" t="s">
        <v>139</v>
      </c>
      <c r="D112" s="28">
        <v>0</v>
      </c>
      <c r="E112" s="28">
        <v>114</v>
      </c>
      <c r="F112" s="28">
        <v>91.2</v>
      </c>
    </row>
    <row r="113" spans="1:6" s="29" customFormat="1" ht="50.25" customHeight="1" x14ac:dyDescent="0.2">
      <c r="A113" s="25"/>
      <c r="B113" s="26"/>
      <c r="C113" s="24" t="s">
        <v>140</v>
      </c>
      <c r="D113" s="28">
        <v>0</v>
      </c>
      <c r="E113" s="28">
        <v>83.2</v>
      </c>
      <c r="F113" s="28">
        <v>0</v>
      </c>
    </row>
    <row r="114" spans="1:6" x14ac:dyDescent="0.2">
      <c r="A114" s="7">
        <v>1</v>
      </c>
      <c r="B114" s="15" t="s">
        <v>61</v>
      </c>
      <c r="C114" s="16" t="s">
        <v>62</v>
      </c>
      <c r="D114" s="17">
        <v>0</v>
      </c>
      <c r="E114" s="17">
        <v>3913.855</v>
      </c>
      <c r="F114" s="17">
        <v>2430.3000000000002</v>
      </c>
    </row>
    <row r="115" spans="1:6" x14ac:dyDescent="0.2">
      <c r="A115" s="7">
        <v>1</v>
      </c>
      <c r="B115" s="15" t="s">
        <v>63</v>
      </c>
      <c r="C115" s="16" t="s">
        <v>64</v>
      </c>
      <c r="D115" s="17">
        <v>0</v>
      </c>
      <c r="E115" s="17">
        <v>3913.855</v>
      </c>
      <c r="F115" s="17">
        <v>2430.3000000000002</v>
      </c>
    </row>
    <row r="116" spans="1:6" s="29" customFormat="1" ht="14.25" customHeight="1" x14ac:dyDescent="0.2">
      <c r="A116" s="25"/>
      <c r="B116" s="26"/>
      <c r="C116" s="24" t="s">
        <v>141</v>
      </c>
      <c r="D116" s="28">
        <v>0</v>
      </c>
      <c r="E116" s="28">
        <v>3913.855</v>
      </c>
      <c r="F116" s="17">
        <v>2430.3000000000002</v>
      </c>
    </row>
    <row r="117" spans="1:6" x14ac:dyDescent="0.2">
      <c r="A117" s="7">
        <v>1</v>
      </c>
      <c r="B117" s="15" t="s">
        <v>65</v>
      </c>
      <c r="C117" s="16" t="s">
        <v>66</v>
      </c>
      <c r="D117" s="17">
        <v>0</v>
      </c>
      <c r="E117" s="17">
        <f>E114+E92+E79+E55+E32+E5</f>
        <v>47860.10196</v>
      </c>
      <c r="F117" s="17">
        <v>22739.112990000001</v>
      </c>
    </row>
    <row r="119" spans="1:6" x14ac:dyDescent="0.2">
      <c r="B119" s="6"/>
      <c r="C119" s="4"/>
      <c r="D119" s="2"/>
      <c r="E119" s="2"/>
      <c r="F119" s="2"/>
    </row>
    <row r="127" spans="1:6" hidden="1" x14ac:dyDescent="0.2"/>
  </sheetData>
  <mergeCells count="1">
    <mergeCell ref="B2:F2"/>
  </mergeCells>
  <conditionalFormatting sqref="B5:B74 B79:B117">
    <cfRule type="expression" dxfId="83" priority="20" stopIfTrue="1">
      <formula>A5=1</formula>
    </cfRule>
    <cfRule type="expression" dxfId="82" priority="21" stopIfTrue="1">
      <formula>A5=2</formula>
    </cfRule>
    <cfRule type="expression" dxfId="81" priority="22" stopIfTrue="1">
      <formula>A5=3</formula>
    </cfRule>
  </conditionalFormatting>
  <conditionalFormatting sqref="B119:B128">
    <cfRule type="expression" dxfId="80" priority="416" stopIfTrue="1">
      <formula>A119=1</formula>
    </cfRule>
    <cfRule type="expression" dxfId="79" priority="418" stopIfTrue="1">
      <formula>A119=3</formula>
    </cfRule>
    <cfRule type="expression" dxfId="78" priority="417" stopIfTrue="1">
      <formula>A119=2</formula>
    </cfRule>
  </conditionalFormatting>
  <conditionalFormatting sqref="B75:E75">
    <cfRule type="expression" dxfId="77" priority="197" stopIfTrue="1">
      <formula>#REF!=2</formula>
    </cfRule>
    <cfRule type="expression" dxfId="76" priority="196" stopIfTrue="1">
      <formula>#REF!=1</formula>
    </cfRule>
    <cfRule type="expression" dxfId="75" priority="198" stopIfTrue="1">
      <formula>#REF!=3</formula>
    </cfRule>
  </conditionalFormatting>
  <conditionalFormatting sqref="C5:C13 C79:C117">
    <cfRule type="expression" dxfId="74" priority="10" stopIfTrue="1">
      <formula>A5=1</formula>
    </cfRule>
    <cfRule type="expression" dxfId="73" priority="11" stopIfTrue="1">
      <formula>A5=2</formula>
    </cfRule>
    <cfRule type="expression" dxfId="72" priority="12" stopIfTrue="1">
      <formula>A5=3</formula>
    </cfRule>
  </conditionalFormatting>
  <conditionalFormatting sqref="C19:C27 C29:C35">
    <cfRule type="expression" dxfId="71" priority="333" stopIfTrue="1">
      <formula>A19=2</formula>
    </cfRule>
    <cfRule type="expression" dxfId="70" priority="334" stopIfTrue="1">
      <formula>A19=3</formula>
    </cfRule>
  </conditionalFormatting>
  <conditionalFormatting sqref="C19:C35">
    <cfRule type="expression" dxfId="69" priority="296" stopIfTrue="1">
      <formula>A19=1</formula>
    </cfRule>
  </conditionalFormatting>
  <conditionalFormatting sqref="C36:C38">
    <cfRule type="expression" dxfId="68" priority="290" stopIfTrue="1">
      <formula>A34=2</formula>
    </cfRule>
    <cfRule type="expression" dxfId="67" priority="289" stopIfTrue="1">
      <formula>A34=1</formula>
    </cfRule>
    <cfRule type="expression" dxfId="66" priority="291" stopIfTrue="1">
      <formula>A34=3</formula>
    </cfRule>
  </conditionalFormatting>
  <conditionalFormatting sqref="C39:C56">
    <cfRule type="expression" dxfId="65" priority="394" stopIfTrue="1">
      <formula>A39=3</formula>
    </cfRule>
    <cfRule type="expression" dxfId="64" priority="393" stopIfTrue="1">
      <formula>A39=2</formula>
    </cfRule>
    <cfRule type="expression" dxfId="63" priority="392" stopIfTrue="1">
      <formula>A39=1</formula>
    </cfRule>
  </conditionalFormatting>
  <conditionalFormatting sqref="C73:C74">
    <cfRule type="expression" dxfId="62" priority="206" stopIfTrue="1">
      <formula>A73=1</formula>
    </cfRule>
    <cfRule type="expression" dxfId="61" priority="207" stopIfTrue="1">
      <formula>A73=2</formula>
    </cfRule>
    <cfRule type="expression" dxfId="60" priority="208" stopIfTrue="1">
      <formula>A73=3</formula>
    </cfRule>
  </conditionalFormatting>
  <conditionalFormatting sqref="C119:C128">
    <cfRule type="expression" dxfId="59" priority="419" stopIfTrue="1">
      <formula>A119=1</formula>
    </cfRule>
    <cfRule type="expression" dxfId="58" priority="420" stopIfTrue="1">
      <formula>A119=2</formula>
    </cfRule>
    <cfRule type="expression" dxfId="57" priority="421" stopIfTrue="1">
      <formula>A119=3</formula>
    </cfRule>
  </conditionalFormatting>
  <conditionalFormatting sqref="D5:D27 D28:E31 D32:D74">
    <cfRule type="expression" dxfId="56" priority="332" stopIfTrue="1">
      <formula>A5=3</formula>
    </cfRule>
    <cfRule type="expression" dxfId="55" priority="331" stopIfTrue="1">
      <formula>A5=2</formula>
    </cfRule>
  </conditionalFormatting>
  <conditionalFormatting sqref="D5:D74 E28:E31">
    <cfRule type="expression" dxfId="54" priority="19" stopIfTrue="1">
      <formula>A5=1</formula>
    </cfRule>
  </conditionalFormatting>
  <conditionalFormatting sqref="D79:D117">
    <cfRule type="expression" dxfId="53" priority="46" stopIfTrue="1">
      <formula>A79=1</formula>
    </cfRule>
    <cfRule type="expression" dxfId="52" priority="48" stopIfTrue="1">
      <formula>A79=3</formula>
    </cfRule>
    <cfRule type="expression" dxfId="51" priority="47" stopIfTrue="1">
      <formula>A79=2</formula>
    </cfRule>
  </conditionalFormatting>
  <conditionalFormatting sqref="D119:D128">
    <cfRule type="expression" dxfId="50" priority="424" stopIfTrue="1">
      <formula>A119=3</formula>
    </cfRule>
    <cfRule type="expression" dxfId="49" priority="422" stopIfTrue="1">
      <formula>A119=1</formula>
    </cfRule>
    <cfRule type="expression" dxfId="48" priority="423" stopIfTrue="1">
      <formula>A119=2</formula>
    </cfRule>
  </conditionalFormatting>
  <conditionalFormatting sqref="E5:E6 E10 E12:E13 E19:E27 E32:E35 E44:E56 E88:E117">
    <cfRule type="expression" dxfId="47" priority="410" stopIfTrue="1">
      <formula>A5=1</formula>
    </cfRule>
    <cfRule type="expression" dxfId="46" priority="411" stopIfTrue="1">
      <formula>A5=2</formula>
    </cfRule>
    <cfRule type="expression" dxfId="45" priority="412" stopIfTrue="1">
      <formula>A5=3</formula>
    </cfRule>
  </conditionalFormatting>
  <conditionalFormatting sqref="E7 F83:F117">
    <cfRule type="expression" dxfId="44" priority="2" stopIfTrue="1">
      <formula>XFD7=2</formula>
    </cfRule>
    <cfRule type="expression" dxfId="43" priority="3" stopIfTrue="1">
      <formula>XFD7=3</formula>
    </cfRule>
    <cfRule type="expression" dxfId="42" priority="1" stopIfTrue="1">
      <formula>XFD7=1</formula>
    </cfRule>
  </conditionalFormatting>
  <conditionalFormatting sqref="E11">
    <cfRule type="expression" dxfId="41" priority="395" stopIfTrue="1">
      <formula>XFA11=1</formula>
    </cfRule>
    <cfRule type="expression" dxfId="40" priority="396" stopIfTrue="1">
      <formula>XFA11=2</formula>
    </cfRule>
    <cfRule type="expression" dxfId="39" priority="397" stopIfTrue="1">
      <formula>XFA11=3</formula>
    </cfRule>
  </conditionalFormatting>
  <conditionalFormatting sqref="E40:E41">
    <cfRule type="expression" dxfId="38" priority="300" stopIfTrue="1">
      <formula>A40=1</formula>
    </cfRule>
    <cfRule type="expression" dxfId="37" priority="301" stopIfTrue="1">
      <formula>A40=2</formula>
    </cfRule>
    <cfRule type="expression" dxfId="36" priority="302" stopIfTrue="1">
      <formula>A40=3</formula>
    </cfRule>
  </conditionalFormatting>
  <conditionalFormatting sqref="E42:E43">
    <cfRule type="expression" dxfId="35" priority="297" stopIfTrue="1">
      <formula>XFA42=1</formula>
    </cfRule>
    <cfRule type="expression" dxfId="34" priority="298" stopIfTrue="1">
      <formula>XFA42=2</formula>
    </cfRule>
    <cfRule type="expression" dxfId="33" priority="299" stopIfTrue="1">
      <formula>XFA42=3</formula>
    </cfRule>
  </conditionalFormatting>
  <conditionalFormatting sqref="E73 E79:E80">
    <cfRule type="expression" dxfId="32" priority="475" stopIfTrue="1">
      <formula>A73=3</formula>
    </cfRule>
    <cfRule type="expression" dxfId="31" priority="473" stopIfTrue="1">
      <formula>A73=1</formula>
    </cfRule>
    <cfRule type="expression" dxfId="30" priority="474" stopIfTrue="1">
      <formula>A73=2</formula>
    </cfRule>
  </conditionalFormatting>
  <conditionalFormatting sqref="E74">
    <cfRule type="expression" dxfId="29" priority="204" stopIfTrue="1">
      <formula>XFB74=2</formula>
    </cfRule>
    <cfRule type="expression" dxfId="28" priority="205" stopIfTrue="1">
      <formula>XFB74=3</formula>
    </cfRule>
    <cfRule type="expression" dxfId="27" priority="203" stopIfTrue="1">
      <formula>XFB74=1</formula>
    </cfRule>
  </conditionalFormatting>
  <conditionalFormatting sqref="E83:E85">
    <cfRule type="expression" dxfId="26" priority="173" stopIfTrue="1">
      <formula>A83=2</formula>
    </cfRule>
    <cfRule type="expression" dxfId="25" priority="172" stopIfTrue="1">
      <formula>A83=1</formula>
    </cfRule>
    <cfRule type="expression" dxfId="24" priority="174" stopIfTrue="1">
      <formula>A83=3</formula>
    </cfRule>
  </conditionalFormatting>
  <conditionalFormatting sqref="E86:E87">
    <cfRule type="expression" dxfId="23" priority="154" stopIfTrue="1">
      <formula>XFB86=1</formula>
    </cfRule>
    <cfRule type="expression" dxfId="22" priority="155" stopIfTrue="1">
      <formula>XFB86=2</formula>
    </cfRule>
    <cfRule type="expression" dxfId="21" priority="156" stopIfTrue="1">
      <formula>XFB86=3</formula>
    </cfRule>
  </conditionalFormatting>
  <conditionalFormatting sqref="E119:E128">
    <cfRule type="expression" dxfId="20" priority="426" stopIfTrue="1">
      <formula>A119=2</formula>
    </cfRule>
    <cfRule type="expression" dxfId="19" priority="425" stopIfTrue="1">
      <formula>A119=1</formula>
    </cfRule>
    <cfRule type="expression" dxfId="18" priority="427" stopIfTrue="1">
      <formula>A119=3</formula>
    </cfRule>
  </conditionalFormatting>
  <conditionalFormatting sqref="E8:F9">
    <cfRule type="expression" dxfId="17" priority="4" stopIfTrue="1">
      <formula>#REF!=1</formula>
    </cfRule>
    <cfRule type="expression" dxfId="16" priority="6" stopIfTrue="1">
      <formula>#REF!=3</formula>
    </cfRule>
    <cfRule type="expression" dxfId="15" priority="5" stopIfTrue="1">
      <formula>#REF!=2</formula>
    </cfRule>
  </conditionalFormatting>
  <conditionalFormatting sqref="E36:F38">
    <cfRule type="expression" dxfId="14" priority="280" stopIfTrue="1">
      <formula>A34=1</formula>
    </cfRule>
    <cfRule type="expression" dxfId="13" priority="281" stopIfTrue="1">
      <formula>A34=2</formula>
    </cfRule>
    <cfRule type="expression" dxfId="12" priority="282" stopIfTrue="1">
      <formula>A34=3</formula>
    </cfRule>
  </conditionalFormatting>
  <conditionalFormatting sqref="E81:F82">
    <cfRule type="expression" dxfId="11" priority="185" stopIfTrue="1">
      <formula>XFD81=2</formula>
    </cfRule>
    <cfRule type="expression" dxfId="10" priority="184" stopIfTrue="1">
      <formula>XFD81=1</formula>
    </cfRule>
    <cfRule type="expression" dxfId="9" priority="186" stopIfTrue="1">
      <formula>XFD81=3</formula>
    </cfRule>
  </conditionalFormatting>
  <conditionalFormatting sqref="F5:F7 F10:F14 F19:F35 E39 F39:F56">
    <cfRule type="expression" dxfId="8" priority="285" stopIfTrue="1">
      <formula>XFD5=3</formula>
    </cfRule>
    <cfRule type="expression" dxfId="7" priority="283" stopIfTrue="1">
      <formula>XFD5=1</formula>
    </cfRule>
    <cfRule type="expression" dxfId="6" priority="284" stopIfTrue="1">
      <formula>XFD5=2</formula>
    </cfRule>
  </conditionalFormatting>
  <conditionalFormatting sqref="F73:F80">
    <cfRule type="expression" dxfId="5" priority="193" stopIfTrue="1">
      <formula>A73=1</formula>
    </cfRule>
    <cfRule type="expression" dxfId="4" priority="195" stopIfTrue="1">
      <formula>A73=3</formula>
    </cfRule>
    <cfRule type="expression" dxfId="3" priority="194" stopIfTrue="1">
      <formula>A73=2</formula>
    </cfRule>
  </conditionalFormatting>
  <conditionalFormatting sqref="F119:F128">
    <cfRule type="expression" dxfId="2" priority="438" stopIfTrue="1">
      <formula>A119=2</formula>
    </cfRule>
    <cfRule type="expression" dxfId="1" priority="439" stopIfTrue="1">
      <formula>A119=3</formula>
    </cfRule>
    <cfRule type="expression" dxfId="0" priority="437" stopIfTrue="1">
      <formula>A119=1</formula>
    </cfRule>
  </conditionalFormatting>
  <pageMargins left="0.31496062992125984" right="0.31496062992125984" top="0.39370078740157483" bottom="0.39370078740157483" header="0" footer="0"/>
  <pageSetup paperSize="9" scale="86" fitToHeight="5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analiz_vd0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2025-11-17T12:47:03Z</cp:lastPrinted>
  <dcterms:created xsi:type="dcterms:W3CDTF">2025-11-03T06:46:05Z</dcterms:created>
  <dcterms:modified xsi:type="dcterms:W3CDTF">2025-11-17T12:49:27Z</dcterms:modified>
</cp:coreProperties>
</file>